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Y:\Gestion del Riesgo\MAPASDERIESGOS\MONITOREO\2024 -I\"/>
    </mc:Choice>
  </mc:AlternateContent>
  <xr:revisionPtr revIDLastSave="0" documentId="13_ncr:1_{206DB05E-6955-4F2D-9275-924B80F009E3}" xr6:coauthVersionLast="47" xr6:coauthVersionMax="47" xr10:uidLastSave="{00000000-0000-0000-0000-000000000000}"/>
  <workbookProtection workbookAlgorithmName="SHA-512" workbookHashValue="XazJhoyetyuH6dL52BbIWnD6UwRgmPNqN+RWPxzAMXoYsPZrK3ueUzmk07i57sVYg/ROp3KAZ/0YFy/YXaY/ZA==" workbookSaltValue="pRKqnAHQmGajFIoUms8LJw==" workbookSpinCount="100000" lockStructure="1"/>
  <bookViews>
    <workbookView xWindow="20370" yWindow="-120" windowWidth="29040" windowHeight="15720" xr2:uid="{A8324A02-9DBB-4259-B8F2-595D7DB3870B}"/>
  </bookViews>
  <sheets>
    <sheet name="Matriz de Riesgo 2024-I" sheetId="1" r:id="rId1"/>
  </sheets>
  <externalReferences>
    <externalReference r:id="rId2"/>
  </externalReferences>
  <definedNames>
    <definedName name="_xlnm._FilterDatabase" localSheetId="0" hidden="1">'Matriz de Riesgo 2024-I'!$A$2:$AT$308</definedName>
    <definedName name="A3z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08" i="1" l="1"/>
  <c r="AK308" i="1"/>
  <c r="AI308" i="1"/>
  <c r="AG308" i="1"/>
  <c r="AE308" i="1"/>
  <c r="AN308" i="1" s="1"/>
  <c r="AC308" i="1"/>
  <c r="AA308" i="1"/>
  <c r="X308" i="1"/>
  <c r="V308" i="1"/>
  <c r="T308" i="1"/>
  <c r="R308" i="1"/>
  <c r="Y308" i="1" s="1"/>
  <c r="P308" i="1"/>
  <c r="I308" i="1"/>
  <c r="H308" i="1"/>
  <c r="F308" i="1"/>
  <c r="J308" i="1" s="1"/>
  <c r="AM307" i="1"/>
  <c r="AK307" i="1"/>
  <c r="AI307" i="1"/>
  <c r="AG307" i="1"/>
  <c r="AE307" i="1"/>
  <c r="AC307" i="1"/>
  <c r="AA307" i="1"/>
  <c r="Y307" i="1"/>
  <c r="X307" i="1"/>
  <c r="V307" i="1"/>
  <c r="T307" i="1"/>
  <c r="R307" i="1"/>
  <c r="P307" i="1"/>
  <c r="I307" i="1"/>
  <c r="H307" i="1"/>
  <c r="F307" i="1"/>
  <c r="J307" i="1" s="1"/>
  <c r="AM306" i="1"/>
  <c r="AK306" i="1"/>
  <c r="AN306" i="1" s="1"/>
  <c r="AI306" i="1"/>
  <c r="AG306" i="1"/>
  <c r="AE306" i="1"/>
  <c r="AC306" i="1"/>
  <c r="AA306" i="1"/>
  <c r="X306" i="1"/>
  <c r="V306" i="1"/>
  <c r="T306" i="1"/>
  <c r="R306" i="1"/>
  <c r="P306" i="1"/>
  <c r="J306" i="1"/>
  <c r="I306" i="1"/>
  <c r="H306" i="1"/>
  <c r="F306" i="1"/>
  <c r="AM305" i="1"/>
  <c r="AK305" i="1"/>
  <c r="AI305" i="1"/>
  <c r="AG305" i="1"/>
  <c r="AE305" i="1"/>
  <c r="AN305" i="1" s="1"/>
  <c r="AC305" i="1"/>
  <c r="AA305" i="1"/>
  <c r="X305" i="1"/>
  <c r="V305" i="1"/>
  <c r="T305" i="1"/>
  <c r="Y305" i="1" s="1"/>
  <c r="R305" i="1"/>
  <c r="P305" i="1"/>
  <c r="AO305" i="1" s="1"/>
  <c r="AP305" i="1" s="1"/>
  <c r="I305" i="1"/>
  <c r="H305" i="1"/>
  <c r="F305" i="1"/>
  <c r="J305" i="1" s="1"/>
  <c r="AM304" i="1"/>
  <c r="AK304" i="1"/>
  <c r="AI304" i="1"/>
  <c r="AG304" i="1"/>
  <c r="AE304" i="1"/>
  <c r="AC304" i="1"/>
  <c r="AA304" i="1"/>
  <c r="X304" i="1"/>
  <c r="V304" i="1"/>
  <c r="Y304" i="1" s="1"/>
  <c r="T304" i="1"/>
  <c r="R304" i="1"/>
  <c r="P304" i="1"/>
  <c r="I304" i="1"/>
  <c r="H304" i="1"/>
  <c r="F304" i="1"/>
  <c r="J304" i="1" s="1"/>
  <c r="AM303" i="1"/>
  <c r="AK303" i="1"/>
  <c r="AN303" i="1" s="1"/>
  <c r="AI303" i="1"/>
  <c r="AG303" i="1"/>
  <c r="AE303" i="1"/>
  <c r="AC303" i="1"/>
  <c r="AA303" i="1"/>
  <c r="X303" i="1"/>
  <c r="V303" i="1"/>
  <c r="T303" i="1"/>
  <c r="R303" i="1"/>
  <c r="Y303" i="1" s="1"/>
  <c r="P303" i="1"/>
  <c r="AO303" i="1" s="1"/>
  <c r="AP303" i="1" s="1"/>
  <c r="J303" i="1"/>
  <c r="I303" i="1"/>
  <c r="H303" i="1"/>
  <c r="F303" i="1"/>
  <c r="AM302" i="1"/>
  <c r="AK302" i="1"/>
  <c r="AI302" i="1"/>
  <c r="AG302" i="1"/>
  <c r="AE302" i="1"/>
  <c r="AC302" i="1"/>
  <c r="AA302" i="1"/>
  <c r="X302" i="1"/>
  <c r="V302" i="1"/>
  <c r="T302" i="1"/>
  <c r="Y302" i="1" s="1"/>
  <c r="R302" i="1"/>
  <c r="P302" i="1"/>
  <c r="I302" i="1"/>
  <c r="H302" i="1"/>
  <c r="F302" i="1"/>
  <c r="J302" i="1" s="1"/>
  <c r="AM301" i="1"/>
  <c r="AK301" i="1"/>
  <c r="AI301" i="1"/>
  <c r="AG301" i="1"/>
  <c r="AE301" i="1"/>
  <c r="AC301" i="1"/>
  <c r="AA301" i="1"/>
  <c r="X301" i="1"/>
  <c r="V301" i="1"/>
  <c r="Y301" i="1" s="1"/>
  <c r="T301" i="1"/>
  <c r="R301" i="1"/>
  <c r="P301" i="1"/>
  <c r="I301" i="1"/>
  <c r="H301" i="1"/>
  <c r="F301" i="1"/>
  <c r="J301" i="1" s="1"/>
  <c r="AM300" i="1"/>
  <c r="AK300" i="1"/>
  <c r="AI300" i="1"/>
  <c r="AG300" i="1"/>
  <c r="AE300" i="1"/>
  <c r="AN300" i="1" s="1"/>
  <c r="AC300" i="1"/>
  <c r="AA300" i="1"/>
  <c r="X300" i="1"/>
  <c r="V300" i="1"/>
  <c r="T300" i="1"/>
  <c r="R300" i="1"/>
  <c r="Y300" i="1" s="1"/>
  <c r="P300" i="1"/>
  <c r="AO300" i="1" s="1"/>
  <c r="AP300" i="1" s="1"/>
  <c r="J300" i="1"/>
  <c r="I300" i="1"/>
  <c r="H300" i="1"/>
  <c r="F300" i="1"/>
  <c r="AM299" i="1"/>
  <c r="AK299" i="1"/>
  <c r="AI299" i="1"/>
  <c r="AG299" i="1"/>
  <c r="AE299" i="1"/>
  <c r="AC299" i="1"/>
  <c r="AA299" i="1"/>
  <c r="X299" i="1"/>
  <c r="V299" i="1"/>
  <c r="T299" i="1"/>
  <c r="Y299" i="1" s="1"/>
  <c r="R299" i="1"/>
  <c r="P299" i="1"/>
  <c r="I299" i="1"/>
  <c r="H299" i="1"/>
  <c r="F299" i="1"/>
  <c r="J299" i="1" s="1"/>
  <c r="AM298" i="1"/>
  <c r="AK298" i="1"/>
  <c r="AI298" i="1"/>
  <c r="AG298" i="1"/>
  <c r="AE298" i="1"/>
  <c r="AN298" i="1" s="1"/>
  <c r="AC298" i="1"/>
  <c r="AA298" i="1"/>
  <c r="X298" i="1"/>
  <c r="V298" i="1"/>
  <c r="Y298" i="1" s="1"/>
  <c r="T298" i="1"/>
  <c r="R298" i="1"/>
  <c r="P298" i="1"/>
  <c r="I298" i="1"/>
  <c r="H298" i="1"/>
  <c r="F298" i="1"/>
  <c r="J298" i="1" s="1"/>
  <c r="AM297" i="1"/>
  <c r="AK297" i="1"/>
  <c r="AI297" i="1"/>
  <c r="AG297" i="1"/>
  <c r="AE297" i="1"/>
  <c r="AN297" i="1" s="1"/>
  <c r="AC297" i="1"/>
  <c r="AA297" i="1"/>
  <c r="X297" i="1"/>
  <c r="V297" i="1"/>
  <c r="T297" i="1"/>
  <c r="R297" i="1"/>
  <c r="Y297" i="1" s="1"/>
  <c r="P297" i="1"/>
  <c r="J297" i="1"/>
  <c r="I297" i="1"/>
  <c r="H297" i="1"/>
  <c r="F297" i="1"/>
  <c r="AM296" i="1"/>
  <c r="AK296" i="1"/>
  <c r="AI296" i="1"/>
  <c r="AG296" i="1"/>
  <c r="AE296" i="1"/>
  <c r="AC296" i="1"/>
  <c r="AA296" i="1"/>
  <c r="X296" i="1"/>
  <c r="V296" i="1"/>
  <c r="T296" i="1"/>
  <c r="Y296" i="1" s="1"/>
  <c r="R296" i="1"/>
  <c r="P296" i="1"/>
  <c r="I296" i="1"/>
  <c r="H296" i="1"/>
  <c r="F296" i="1"/>
  <c r="J296" i="1" s="1"/>
  <c r="AM295" i="1"/>
  <c r="AK295" i="1"/>
  <c r="AI295" i="1"/>
  <c r="AG295" i="1"/>
  <c r="AE295" i="1"/>
  <c r="AN295" i="1" s="1"/>
  <c r="AC295" i="1"/>
  <c r="AA295" i="1"/>
  <c r="X295" i="1"/>
  <c r="V295" i="1"/>
  <c r="Y295" i="1" s="1"/>
  <c r="T295" i="1"/>
  <c r="R295" i="1"/>
  <c r="P295" i="1"/>
  <c r="I295" i="1"/>
  <c r="H295" i="1"/>
  <c r="F295" i="1"/>
  <c r="J295" i="1" s="1"/>
  <c r="AM294" i="1"/>
  <c r="AK294" i="1"/>
  <c r="AI294" i="1"/>
  <c r="AG294" i="1"/>
  <c r="AE294" i="1"/>
  <c r="AN294" i="1" s="1"/>
  <c r="AC294" i="1"/>
  <c r="AA294" i="1"/>
  <c r="X294" i="1"/>
  <c r="V294" i="1"/>
  <c r="T294" i="1"/>
  <c r="R294" i="1"/>
  <c r="P294" i="1"/>
  <c r="J294" i="1"/>
  <c r="I294" i="1"/>
  <c r="H294" i="1"/>
  <c r="F294" i="1"/>
  <c r="AM293" i="1"/>
  <c r="AK293" i="1"/>
  <c r="AI293" i="1"/>
  <c r="AG293" i="1"/>
  <c r="AE293" i="1"/>
  <c r="AC293" i="1"/>
  <c r="AA293" i="1"/>
  <c r="X293" i="1"/>
  <c r="V293" i="1"/>
  <c r="T293" i="1"/>
  <c r="Y293" i="1" s="1"/>
  <c r="R293" i="1"/>
  <c r="P293" i="1"/>
  <c r="I293" i="1"/>
  <c r="H293" i="1"/>
  <c r="F293" i="1"/>
  <c r="J293" i="1" s="1"/>
  <c r="AM292" i="1"/>
  <c r="AK292" i="1"/>
  <c r="AI292" i="1"/>
  <c r="AG292" i="1"/>
  <c r="AE292" i="1"/>
  <c r="AN292" i="1" s="1"/>
  <c r="AC292" i="1"/>
  <c r="AA292" i="1"/>
  <c r="X292" i="1"/>
  <c r="V292" i="1"/>
  <c r="Y292" i="1" s="1"/>
  <c r="T292" i="1"/>
  <c r="R292" i="1"/>
  <c r="P292" i="1"/>
  <c r="AO292" i="1" s="1"/>
  <c r="AP292" i="1" s="1"/>
  <c r="I292" i="1"/>
  <c r="H292" i="1"/>
  <c r="F292" i="1"/>
  <c r="J292" i="1" s="1"/>
  <c r="AM291" i="1"/>
  <c r="AK291" i="1"/>
  <c r="AN291" i="1" s="1"/>
  <c r="AI291" i="1"/>
  <c r="AG291" i="1"/>
  <c r="AE291" i="1"/>
  <c r="AC291" i="1"/>
  <c r="AA291" i="1"/>
  <c r="X291" i="1"/>
  <c r="V291" i="1"/>
  <c r="T291" i="1"/>
  <c r="R291" i="1"/>
  <c r="P291" i="1"/>
  <c r="J291" i="1"/>
  <c r="I291" i="1"/>
  <c r="H291" i="1"/>
  <c r="F291" i="1"/>
  <c r="AM290" i="1"/>
  <c r="AK290" i="1"/>
  <c r="AI290" i="1"/>
  <c r="AG290" i="1"/>
  <c r="AE290" i="1"/>
  <c r="AN290" i="1" s="1"/>
  <c r="AC290" i="1"/>
  <c r="AA290" i="1"/>
  <c r="X290" i="1"/>
  <c r="V290" i="1"/>
  <c r="T290" i="1"/>
  <c r="Y290" i="1" s="1"/>
  <c r="R290" i="1"/>
  <c r="P290" i="1"/>
  <c r="AO290" i="1" s="1"/>
  <c r="AP290" i="1" s="1"/>
  <c r="I290" i="1"/>
  <c r="H290" i="1"/>
  <c r="F290" i="1"/>
  <c r="J290" i="1" s="1"/>
  <c r="AM289" i="1"/>
  <c r="AK289" i="1"/>
  <c r="AI289" i="1"/>
  <c r="AG289" i="1"/>
  <c r="AE289" i="1"/>
  <c r="AN289" i="1" s="1"/>
  <c r="AC289" i="1"/>
  <c r="AA289" i="1"/>
  <c r="X289" i="1"/>
  <c r="V289" i="1"/>
  <c r="Y289" i="1" s="1"/>
  <c r="T289" i="1"/>
  <c r="R289" i="1"/>
  <c r="P289" i="1"/>
  <c r="I289" i="1"/>
  <c r="H289" i="1"/>
  <c r="F289" i="1"/>
  <c r="J289" i="1" s="1"/>
  <c r="AM288" i="1"/>
  <c r="AK288" i="1"/>
  <c r="AN288" i="1" s="1"/>
  <c r="AI288" i="1"/>
  <c r="AG288" i="1"/>
  <c r="AE288" i="1"/>
  <c r="AC288" i="1"/>
  <c r="AA288" i="1"/>
  <c r="X288" i="1"/>
  <c r="V288" i="1"/>
  <c r="T288" i="1"/>
  <c r="R288" i="1"/>
  <c r="P288" i="1"/>
  <c r="J288" i="1"/>
  <c r="I288" i="1"/>
  <c r="H288" i="1"/>
  <c r="F288" i="1"/>
  <c r="AM287" i="1"/>
  <c r="AK287" i="1"/>
  <c r="AI287" i="1"/>
  <c r="AG287" i="1"/>
  <c r="AE287" i="1"/>
  <c r="AN287" i="1" s="1"/>
  <c r="AC287" i="1"/>
  <c r="AA287" i="1"/>
  <c r="X287" i="1"/>
  <c r="V287" i="1"/>
  <c r="T287" i="1"/>
  <c r="Y287" i="1" s="1"/>
  <c r="R287" i="1"/>
  <c r="P287" i="1"/>
  <c r="AO287" i="1" s="1"/>
  <c r="AP287" i="1" s="1"/>
  <c r="I287" i="1"/>
  <c r="H287" i="1"/>
  <c r="F287" i="1"/>
  <c r="J287" i="1" s="1"/>
  <c r="AM286" i="1"/>
  <c r="AK286" i="1"/>
  <c r="AI286" i="1"/>
  <c r="AG286" i="1"/>
  <c r="AE286" i="1"/>
  <c r="AC286" i="1"/>
  <c r="AA286" i="1"/>
  <c r="X286" i="1"/>
  <c r="V286" i="1"/>
  <c r="Y286" i="1" s="1"/>
  <c r="T286" i="1"/>
  <c r="R286" i="1"/>
  <c r="P286" i="1"/>
  <c r="I286" i="1"/>
  <c r="H286" i="1"/>
  <c r="F286" i="1"/>
  <c r="J286" i="1" s="1"/>
  <c r="AM285" i="1"/>
  <c r="AK285" i="1"/>
  <c r="AN285" i="1" s="1"/>
  <c r="AI285" i="1"/>
  <c r="AG285" i="1"/>
  <c r="AE285" i="1"/>
  <c r="AC285" i="1"/>
  <c r="AA285" i="1"/>
  <c r="X285" i="1"/>
  <c r="V285" i="1"/>
  <c r="T285" i="1"/>
  <c r="R285" i="1"/>
  <c r="Y285" i="1" s="1"/>
  <c r="P285" i="1"/>
  <c r="J285" i="1"/>
  <c r="I285" i="1"/>
  <c r="H285" i="1"/>
  <c r="F285" i="1"/>
  <c r="AM284" i="1"/>
  <c r="AK284" i="1"/>
  <c r="AI284" i="1"/>
  <c r="AG284" i="1"/>
  <c r="AE284" i="1"/>
  <c r="AC284" i="1"/>
  <c r="AA284" i="1"/>
  <c r="X284" i="1"/>
  <c r="V284" i="1"/>
  <c r="T284" i="1"/>
  <c r="Y284" i="1" s="1"/>
  <c r="R284" i="1"/>
  <c r="P284" i="1"/>
  <c r="I284" i="1"/>
  <c r="H284" i="1"/>
  <c r="F284" i="1"/>
  <c r="J284" i="1" s="1"/>
  <c r="AM283" i="1"/>
  <c r="AK283" i="1"/>
  <c r="AI283" i="1"/>
  <c r="AG283" i="1"/>
  <c r="AE283" i="1"/>
  <c r="AC283" i="1"/>
  <c r="AA283" i="1"/>
  <c r="X283" i="1"/>
  <c r="V283" i="1"/>
  <c r="Y283" i="1" s="1"/>
  <c r="T283" i="1"/>
  <c r="R283" i="1"/>
  <c r="P283" i="1"/>
  <c r="I283" i="1"/>
  <c r="H283" i="1"/>
  <c r="F283" i="1"/>
  <c r="J283" i="1" s="1"/>
  <c r="AM282" i="1"/>
  <c r="AK282" i="1"/>
  <c r="AN282" i="1" s="1"/>
  <c r="AI282" i="1"/>
  <c r="AG282" i="1"/>
  <c r="AE282" i="1"/>
  <c r="AC282" i="1"/>
  <c r="AA282" i="1"/>
  <c r="X282" i="1"/>
  <c r="V282" i="1"/>
  <c r="T282" i="1"/>
  <c r="R282" i="1"/>
  <c r="P282" i="1"/>
  <c r="J282" i="1"/>
  <c r="I282" i="1"/>
  <c r="H282" i="1"/>
  <c r="F282" i="1"/>
  <c r="AM281" i="1"/>
  <c r="AK281" i="1"/>
  <c r="AI281" i="1"/>
  <c r="AG281" i="1"/>
  <c r="AE281" i="1"/>
  <c r="AC281" i="1"/>
  <c r="AA281" i="1"/>
  <c r="X281" i="1"/>
  <c r="V281" i="1"/>
  <c r="T281" i="1"/>
  <c r="Y281" i="1" s="1"/>
  <c r="R281" i="1"/>
  <c r="P281" i="1"/>
  <c r="I281" i="1"/>
  <c r="H281" i="1"/>
  <c r="F281" i="1"/>
  <c r="J281" i="1" s="1"/>
  <c r="AM280" i="1"/>
  <c r="AK280" i="1"/>
  <c r="AI280" i="1"/>
  <c r="AG280" i="1"/>
  <c r="AE280" i="1"/>
  <c r="AN280" i="1" s="1"/>
  <c r="AC280" i="1"/>
  <c r="AA280" i="1"/>
  <c r="X280" i="1"/>
  <c r="V280" i="1"/>
  <c r="Y280" i="1" s="1"/>
  <c r="T280" i="1"/>
  <c r="R280" i="1"/>
  <c r="P280" i="1"/>
  <c r="I280" i="1"/>
  <c r="H280" i="1"/>
  <c r="F280" i="1"/>
  <c r="J280" i="1" s="1"/>
  <c r="AM279" i="1"/>
  <c r="AK279" i="1"/>
  <c r="AN279" i="1" s="1"/>
  <c r="AI279" i="1"/>
  <c r="AG279" i="1"/>
  <c r="AE279" i="1"/>
  <c r="AC279" i="1"/>
  <c r="AA279" i="1"/>
  <c r="X279" i="1"/>
  <c r="V279" i="1"/>
  <c r="T279" i="1"/>
  <c r="R279" i="1"/>
  <c r="P279" i="1"/>
  <c r="J279" i="1"/>
  <c r="I279" i="1"/>
  <c r="H279" i="1"/>
  <c r="F279" i="1"/>
  <c r="AM278" i="1"/>
  <c r="AK278" i="1"/>
  <c r="AI278" i="1"/>
  <c r="AG278" i="1"/>
  <c r="AE278" i="1"/>
  <c r="AC278" i="1"/>
  <c r="AA278" i="1"/>
  <c r="X278" i="1"/>
  <c r="V278" i="1"/>
  <c r="T278" i="1"/>
  <c r="Y278" i="1" s="1"/>
  <c r="R278" i="1"/>
  <c r="P278" i="1"/>
  <c r="I278" i="1"/>
  <c r="H278" i="1"/>
  <c r="F278" i="1"/>
  <c r="J278" i="1" s="1"/>
  <c r="AM277" i="1"/>
  <c r="AK277" i="1"/>
  <c r="AI277" i="1"/>
  <c r="AG277" i="1"/>
  <c r="AE277" i="1"/>
  <c r="AN277" i="1" s="1"/>
  <c r="AC277" i="1"/>
  <c r="AA277" i="1"/>
  <c r="X277" i="1"/>
  <c r="V277" i="1"/>
  <c r="Y277" i="1" s="1"/>
  <c r="T277" i="1"/>
  <c r="R277" i="1"/>
  <c r="P277" i="1"/>
  <c r="I277" i="1"/>
  <c r="H277" i="1"/>
  <c r="F277" i="1"/>
  <c r="J277" i="1" s="1"/>
  <c r="AM276" i="1"/>
  <c r="AK276" i="1"/>
  <c r="AN276" i="1" s="1"/>
  <c r="AI276" i="1"/>
  <c r="AG276" i="1"/>
  <c r="AE276" i="1"/>
  <c r="AC276" i="1"/>
  <c r="AA276" i="1"/>
  <c r="X276" i="1"/>
  <c r="V276" i="1"/>
  <c r="T276" i="1"/>
  <c r="R276" i="1"/>
  <c r="P276" i="1"/>
  <c r="J276" i="1"/>
  <c r="I276" i="1"/>
  <c r="H276" i="1"/>
  <c r="F276" i="1"/>
  <c r="AM275" i="1"/>
  <c r="AK275" i="1"/>
  <c r="AI275" i="1"/>
  <c r="AG275" i="1"/>
  <c r="AE275" i="1"/>
  <c r="AC275" i="1"/>
  <c r="AA275" i="1"/>
  <c r="X275" i="1"/>
  <c r="V275" i="1"/>
  <c r="T275" i="1"/>
  <c r="Y275" i="1" s="1"/>
  <c r="R275" i="1"/>
  <c r="P275" i="1"/>
  <c r="I275" i="1"/>
  <c r="H275" i="1"/>
  <c r="F275" i="1"/>
  <c r="J275" i="1" s="1"/>
  <c r="AN274" i="1"/>
  <c r="AM274" i="1"/>
  <c r="AK274" i="1"/>
  <c r="AI274" i="1"/>
  <c r="AG274" i="1"/>
  <c r="AE274" i="1"/>
  <c r="AC274" i="1"/>
  <c r="AA274" i="1"/>
  <c r="X274" i="1"/>
  <c r="V274" i="1"/>
  <c r="Y274" i="1" s="1"/>
  <c r="T274" i="1"/>
  <c r="R274" i="1"/>
  <c r="P274" i="1"/>
  <c r="AO274" i="1" s="1"/>
  <c r="AP274" i="1" s="1"/>
  <c r="I274" i="1"/>
  <c r="H274" i="1"/>
  <c r="F274" i="1"/>
  <c r="J274" i="1" s="1"/>
  <c r="AM273" i="1"/>
  <c r="AK273" i="1"/>
  <c r="AI273" i="1"/>
  <c r="AG273" i="1"/>
  <c r="AE273" i="1"/>
  <c r="AN273" i="1" s="1"/>
  <c r="AC273" i="1"/>
  <c r="AA273" i="1"/>
  <c r="X273" i="1"/>
  <c r="V273" i="1"/>
  <c r="T273" i="1"/>
  <c r="R273" i="1"/>
  <c r="P273" i="1"/>
  <c r="J273" i="1"/>
  <c r="I273" i="1"/>
  <c r="H273" i="1"/>
  <c r="F273" i="1"/>
  <c r="AM272" i="1"/>
  <c r="AK272" i="1"/>
  <c r="AI272" i="1"/>
  <c r="AG272" i="1"/>
  <c r="AE272" i="1"/>
  <c r="AC272" i="1"/>
  <c r="AA272" i="1"/>
  <c r="X272" i="1"/>
  <c r="V272" i="1"/>
  <c r="T272" i="1"/>
  <c r="Y272" i="1" s="1"/>
  <c r="R272" i="1"/>
  <c r="P272" i="1"/>
  <c r="I272" i="1"/>
  <c r="H272" i="1"/>
  <c r="F272" i="1"/>
  <c r="J272" i="1" s="1"/>
  <c r="AM271" i="1"/>
  <c r="AK271" i="1"/>
  <c r="AI271" i="1"/>
  <c r="AG271" i="1"/>
  <c r="AE271" i="1"/>
  <c r="AN271" i="1" s="1"/>
  <c r="AC271" i="1"/>
  <c r="AA271" i="1"/>
  <c r="X271" i="1"/>
  <c r="V271" i="1"/>
  <c r="Y271" i="1" s="1"/>
  <c r="T271" i="1"/>
  <c r="R271" i="1"/>
  <c r="P271" i="1"/>
  <c r="AO271" i="1" s="1"/>
  <c r="AP271" i="1" s="1"/>
  <c r="I271" i="1"/>
  <c r="H271" i="1"/>
  <c r="F271" i="1"/>
  <c r="J271" i="1" s="1"/>
  <c r="AM270" i="1"/>
  <c r="AK270" i="1"/>
  <c r="AI270" i="1"/>
  <c r="AG270" i="1"/>
  <c r="AE270" i="1"/>
  <c r="AN270" i="1" s="1"/>
  <c r="AC270" i="1"/>
  <c r="AA270" i="1"/>
  <c r="X270" i="1"/>
  <c r="V270" i="1"/>
  <c r="T270" i="1"/>
  <c r="R270" i="1"/>
  <c r="P270" i="1"/>
  <c r="J270" i="1"/>
  <c r="I270" i="1"/>
  <c r="H270" i="1"/>
  <c r="F270" i="1"/>
  <c r="AM269" i="1"/>
  <c r="AK269" i="1"/>
  <c r="AI269" i="1"/>
  <c r="AG269" i="1"/>
  <c r="AE269" i="1"/>
  <c r="AN269" i="1" s="1"/>
  <c r="AC269" i="1"/>
  <c r="AA269" i="1"/>
  <c r="X269" i="1"/>
  <c r="V269" i="1"/>
  <c r="T269" i="1"/>
  <c r="Y269" i="1" s="1"/>
  <c r="R269" i="1"/>
  <c r="P269" i="1"/>
  <c r="I269" i="1"/>
  <c r="H269" i="1"/>
  <c r="F269" i="1"/>
  <c r="J269" i="1" s="1"/>
  <c r="AN268" i="1"/>
  <c r="AM268" i="1"/>
  <c r="AK268" i="1"/>
  <c r="AI268" i="1"/>
  <c r="AG268" i="1"/>
  <c r="AE268" i="1"/>
  <c r="AC268" i="1"/>
  <c r="AA268" i="1"/>
  <c r="X268" i="1"/>
  <c r="V268" i="1"/>
  <c r="Y268" i="1" s="1"/>
  <c r="T268" i="1"/>
  <c r="R268" i="1"/>
  <c r="P268" i="1"/>
  <c r="AO268" i="1" s="1"/>
  <c r="AP268" i="1" s="1"/>
  <c r="I268" i="1"/>
  <c r="H268" i="1"/>
  <c r="F268" i="1"/>
  <c r="J268" i="1" s="1"/>
  <c r="AM267" i="1"/>
  <c r="AK267" i="1"/>
  <c r="AI267" i="1"/>
  <c r="AG267" i="1"/>
  <c r="AE267" i="1"/>
  <c r="AN267" i="1" s="1"/>
  <c r="AC267" i="1"/>
  <c r="AA267" i="1"/>
  <c r="X267" i="1"/>
  <c r="V267" i="1"/>
  <c r="T267" i="1"/>
  <c r="R267" i="1"/>
  <c r="P267" i="1"/>
  <c r="J267" i="1"/>
  <c r="I267" i="1"/>
  <c r="H267" i="1"/>
  <c r="F267" i="1"/>
  <c r="AM266" i="1"/>
  <c r="AK266" i="1"/>
  <c r="AI266" i="1"/>
  <c r="AG266" i="1"/>
  <c r="AE266" i="1"/>
  <c r="AN266" i="1" s="1"/>
  <c r="AC266" i="1"/>
  <c r="AA266" i="1"/>
  <c r="X266" i="1"/>
  <c r="V266" i="1"/>
  <c r="T266" i="1"/>
  <c r="Y266" i="1" s="1"/>
  <c r="R266" i="1"/>
  <c r="P266" i="1"/>
  <c r="AO266" i="1" s="1"/>
  <c r="AP266" i="1" s="1"/>
  <c r="I266" i="1"/>
  <c r="H266" i="1"/>
  <c r="F266" i="1"/>
  <c r="J266" i="1" s="1"/>
  <c r="AM265" i="1"/>
  <c r="AK265" i="1"/>
  <c r="AI265" i="1"/>
  <c r="AG265" i="1"/>
  <c r="AE265" i="1"/>
  <c r="AN265" i="1" s="1"/>
  <c r="AC265" i="1"/>
  <c r="AA265" i="1"/>
  <c r="X265" i="1"/>
  <c r="V265" i="1"/>
  <c r="Y265" i="1" s="1"/>
  <c r="T265" i="1"/>
  <c r="R265" i="1"/>
  <c r="P265" i="1"/>
  <c r="AO265" i="1" s="1"/>
  <c r="AP265" i="1" s="1"/>
  <c r="I265" i="1"/>
  <c r="H265" i="1"/>
  <c r="F265" i="1"/>
  <c r="J265" i="1" s="1"/>
  <c r="AM264" i="1"/>
  <c r="AK264" i="1"/>
  <c r="AI264" i="1"/>
  <c r="AG264" i="1"/>
  <c r="AE264" i="1"/>
  <c r="AN264" i="1" s="1"/>
  <c r="AC264" i="1"/>
  <c r="AA264" i="1"/>
  <c r="X264" i="1"/>
  <c r="V264" i="1"/>
  <c r="T264" i="1"/>
  <c r="R264" i="1"/>
  <c r="Y264" i="1" s="1"/>
  <c r="P264" i="1"/>
  <c r="J264" i="1"/>
  <c r="I264" i="1"/>
  <c r="H264" i="1"/>
  <c r="F264" i="1"/>
  <c r="AM263" i="1"/>
  <c r="AK263" i="1"/>
  <c r="AI263" i="1"/>
  <c r="AG263" i="1"/>
  <c r="AE263" i="1"/>
  <c r="AN263" i="1" s="1"/>
  <c r="AC263" i="1"/>
  <c r="AA263" i="1"/>
  <c r="X263" i="1"/>
  <c r="V263" i="1"/>
  <c r="T263" i="1"/>
  <c r="Y263" i="1" s="1"/>
  <c r="R263" i="1"/>
  <c r="P263" i="1"/>
  <c r="AO263" i="1" s="1"/>
  <c r="AP263" i="1" s="1"/>
  <c r="I263" i="1"/>
  <c r="H263" i="1"/>
  <c r="F263" i="1"/>
  <c r="J263" i="1" s="1"/>
  <c r="AM262" i="1"/>
  <c r="AK262" i="1"/>
  <c r="AI262" i="1"/>
  <c r="AG262" i="1"/>
  <c r="AE262" i="1"/>
  <c r="AC262" i="1"/>
  <c r="AA262" i="1"/>
  <c r="X262" i="1"/>
  <c r="V262" i="1"/>
  <c r="Y262" i="1" s="1"/>
  <c r="T262" i="1"/>
  <c r="R262" i="1"/>
  <c r="P262" i="1"/>
  <c r="I262" i="1"/>
  <c r="H262" i="1"/>
  <c r="F262" i="1"/>
  <c r="J262" i="1" s="1"/>
  <c r="AM261" i="1"/>
  <c r="AK261" i="1"/>
  <c r="AI261" i="1"/>
  <c r="AG261" i="1"/>
  <c r="AE261" i="1"/>
  <c r="AN261" i="1" s="1"/>
  <c r="AC261" i="1"/>
  <c r="AA261" i="1"/>
  <c r="X261" i="1"/>
  <c r="V261" i="1"/>
  <c r="T261" i="1"/>
  <c r="R261" i="1"/>
  <c r="Y261" i="1" s="1"/>
  <c r="P261" i="1"/>
  <c r="J261" i="1"/>
  <c r="I261" i="1"/>
  <c r="H261" i="1"/>
  <c r="F261" i="1"/>
  <c r="AM260" i="1"/>
  <c r="AK260" i="1"/>
  <c r="AI260" i="1"/>
  <c r="AG260" i="1"/>
  <c r="AE260" i="1"/>
  <c r="AN260" i="1" s="1"/>
  <c r="AC260" i="1"/>
  <c r="AA260" i="1"/>
  <c r="X260" i="1"/>
  <c r="V260" i="1"/>
  <c r="T260" i="1"/>
  <c r="Y260" i="1" s="1"/>
  <c r="R260" i="1"/>
  <c r="P260" i="1"/>
  <c r="AO260" i="1" s="1"/>
  <c r="AP260" i="1" s="1"/>
  <c r="I260" i="1"/>
  <c r="H260" i="1"/>
  <c r="F260" i="1"/>
  <c r="J260" i="1" s="1"/>
  <c r="AM259" i="1"/>
  <c r="AK259" i="1"/>
  <c r="AI259" i="1"/>
  <c r="AG259" i="1"/>
  <c r="AE259" i="1"/>
  <c r="AC259" i="1"/>
  <c r="AA259" i="1"/>
  <c r="X259" i="1"/>
  <c r="V259" i="1"/>
  <c r="Y259" i="1" s="1"/>
  <c r="T259" i="1"/>
  <c r="R259" i="1"/>
  <c r="P259" i="1"/>
  <c r="I259" i="1"/>
  <c r="H259" i="1"/>
  <c r="F259" i="1"/>
  <c r="J259" i="1" s="1"/>
  <c r="AM258" i="1"/>
  <c r="AK258" i="1"/>
  <c r="AI258" i="1"/>
  <c r="AG258" i="1"/>
  <c r="AE258" i="1"/>
  <c r="AN258" i="1" s="1"/>
  <c r="AC258" i="1"/>
  <c r="AA258" i="1"/>
  <c r="X258" i="1"/>
  <c r="V258" i="1"/>
  <c r="T258" i="1"/>
  <c r="R258" i="1"/>
  <c r="Y258" i="1" s="1"/>
  <c r="P258" i="1"/>
  <c r="J258" i="1"/>
  <c r="I258" i="1"/>
  <c r="H258" i="1"/>
  <c r="F258" i="1"/>
  <c r="AM257" i="1"/>
  <c r="AK257" i="1"/>
  <c r="AI257" i="1"/>
  <c r="AG257" i="1"/>
  <c r="AE257" i="1"/>
  <c r="AC257" i="1"/>
  <c r="AA257" i="1"/>
  <c r="X257" i="1"/>
  <c r="V257" i="1"/>
  <c r="T257" i="1"/>
  <c r="Y257" i="1" s="1"/>
  <c r="R257" i="1"/>
  <c r="P257" i="1"/>
  <c r="I257" i="1"/>
  <c r="H257" i="1"/>
  <c r="F257" i="1"/>
  <c r="J257" i="1" s="1"/>
  <c r="AM256" i="1"/>
  <c r="AK256" i="1"/>
  <c r="AI256" i="1"/>
  <c r="AG256" i="1"/>
  <c r="AE256" i="1"/>
  <c r="AC256" i="1"/>
  <c r="AA256" i="1"/>
  <c r="X256" i="1"/>
  <c r="V256" i="1"/>
  <c r="Y256" i="1" s="1"/>
  <c r="T256" i="1"/>
  <c r="R256" i="1"/>
  <c r="P256" i="1"/>
  <c r="I256" i="1"/>
  <c r="H256" i="1"/>
  <c r="F256" i="1"/>
  <c r="J256" i="1" s="1"/>
  <c r="AM255" i="1"/>
  <c r="AK255" i="1"/>
  <c r="AI255" i="1"/>
  <c r="AG255" i="1"/>
  <c r="AE255" i="1"/>
  <c r="AN255" i="1" s="1"/>
  <c r="AC255" i="1"/>
  <c r="AA255" i="1"/>
  <c r="X255" i="1"/>
  <c r="V255" i="1"/>
  <c r="T255" i="1"/>
  <c r="R255" i="1"/>
  <c r="P255" i="1"/>
  <c r="J255" i="1"/>
  <c r="I255" i="1"/>
  <c r="H255" i="1"/>
  <c r="F255" i="1"/>
  <c r="AM254" i="1"/>
  <c r="AK254" i="1"/>
  <c r="AI254" i="1"/>
  <c r="AG254" i="1"/>
  <c r="AE254" i="1"/>
  <c r="AC254" i="1"/>
  <c r="AA254" i="1"/>
  <c r="X254" i="1"/>
  <c r="V254" i="1"/>
  <c r="T254" i="1"/>
  <c r="Y254" i="1" s="1"/>
  <c r="R254" i="1"/>
  <c r="P254" i="1"/>
  <c r="I254" i="1"/>
  <c r="H254" i="1"/>
  <c r="F254" i="1"/>
  <c r="J254" i="1" s="1"/>
  <c r="AM253" i="1"/>
  <c r="AK253" i="1"/>
  <c r="AI253" i="1"/>
  <c r="AG253" i="1"/>
  <c r="AE253" i="1"/>
  <c r="AN253" i="1" s="1"/>
  <c r="AC253" i="1"/>
  <c r="AA253" i="1"/>
  <c r="X253" i="1"/>
  <c r="V253" i="1"/>
  <c r="Y253" i="1" s="1"/>
  <c r="T253" i="1"/>
  <c r="R253" i="1"/>
  <c r="P253" i="1"/>
  <c r="I253" i="1"/>
  <c r="H253" i="1"/>
  <c r="F253" i="1"/>
  <c r="J253" i="1" s="1"/>
  <c r="AM252" i="1"/>
  <c r="AK252" i="1"/>
  <c r="AI252" i="1"/>
  <c r="AG252" i="1"/>
  <c r="AE252" i="1"/>
  <c r="AN252" i="1" s="1"/>
  <c r="AC252" i="1"/>
  <c r="AA252" i="1"/>
  <c r="X252" i="1"/>
  <c r="V252" i="1"/>
  <c r="T252" i="1"/>
  <c r="R252" i="1"/>
  <c r="P252" i="1"/>
  <c r="J252" i="1"/>
  <c r="I252" i="1"/>
  <c r="H252" i="1"/>
  <c r="F252" i="1"/>
  <c r="AM251" i="1"/>
  <c r="AK251" i="1"/>
  <c r="AI251" i="1"/>
  <c r="AG251" i="1"/>
  <c r="AE251" i="1"/>
  <c r="AC251" i="1"/>
  <c r="AA251" i="1"/>
  <c r="X251" i="1"/>
  <c r="V251" i="1"/>
  <c r="T251" i="1"/>
  <c r="Y251" i="1" s="1"/>
  <c r="R251" i="1"/>
  <c r="P251" i="1"/>
  <c r="I251" i="1"/>
  <c r="H251" i="1"/>
  <c r="F251" i="1"/>
  <c r="J251" i="1" s="1"/>
  <c r="AM250" i="1"/>
  <c r="AK250" i="1"/>
  <c r="AI250" i="1"/>
  <c r="AG250" i="1"/>
  <c r="AE250" i="1"/>
  <c r="AN250" i="1" s="1"/>
  <c r="AC250" i="1"/>
  <c r="AA250" i="1"/>
  <c r="X250" i="1"/>
  <c r="V250" i="1"/>
  <c r="Y250" i="1" s="1"/>
  <c r="T250" i="1"/>
  <c r="R250" i="1"/>
  <c r="P250" i="1"/>
  <c r="AO250" i="1" s="1"/>
  <c r="AP250" i="1" s="1"/>
  <c r="I250" i="1"/>
  <c r="H250" i="1"/>
  <c r="F250" i="1"/>
  <c r="J250" i="1" s="1"/>
  <c r="AM249" i="1"/>
  <c r="AK249" i="1"/>
  <c r="AI249" i="1"/>
  <c r="AG249" i="1"/>
  <c r="AE249" i="1"/>
  <c r="AC249" i="1"/>
  <c r="AA249" i="1"/>
  <c r="X249" i="1"/>
  <c r="V249" i="1"/>
  <c r="T249" i="1"/>
  <c r="R249" i="1"/>
  <c r="Y249" i="1" s="1"/>
  <c r="P249" i="1"/>
  <c r="J249" i="1"/>
  <c r="I249" i="1"/>
  <c r="H249" i="1"/>
  <c r="F249" i="1"/>
  <c r="AM248" i="1"/>
  <c r="AK248" i="1"/>
  <c r="AI248" i="1"/>
  <c r="AG248" i="1"/>
  <c r="AE248" i="1"/>
  <c r="AC248" i="1"/>
  <c r="AA248" i="1"/>
  <c r="X248" i="1"/>
  <c r="V248" i="1"/>
  <c r="T248" i="1"/>
  <c r="Y248" i="1" s="1"/>
  <c r="R248" i="1"/>
  <c r="P248" i="1"/>
  <c r="I248" i="1"/>
  <c r="H248" i="1"/>
  <c r="F248" i="1"/>
  <c r="J248" i="1" s="1"/>
  <c r="AM247" i="1"/>
  <c r="AK247" i="1"/>
  <c r="AI247" i="1"/>
  <c r="AG247" i="1"/>
  <c r="AE247" i="1"/>
  <c r="AN247" i="1" s="1"/>
  <c r="AC247" i="1"/>
  <c r="AA247" i="1"/>
  <c r="X247" i="1"/>
  <c r="V247" i="1"/>
  <c r="Y247" i="1" s="1"/>
  <c r="T247" i="1"/>
  <c r="R247" i="1"/>
  <c r="P247" i="1"/>
  <c r="AO247" i="1" s="1"/>
  <c r="AP247" i="1" s="1"/>
  <c r="I247" i="1"/>
  <c r="H247" i="1"/>
  <c r="F247" i="1"/>
  <c r="J247" i="1" s="1"/>
  <c r="AM246" i="1"/>
  <c r="AK246" i="1"/>
  <c r="AI246" i="1"/>
  <c r="AG246" i="1"/>
  <c r="AE246" i="1"/>
  <c r="AC246" i="1"/>
  <c r="AA246" i="1"/>
  <c r="X246" i="1"/>
  <c r="V246" i="1"/>
  <c r="T246" i="1"/>
  <c r="R246" i="1"/>
  <c r="Y246" i="1" s="1"/>
  <c r="P246" i="1"/>
  <c r="J246" i="1"/>
  <c r="I246" i="1"/>
  <c r="H246" i="1"/>
  <c r="F246" i="1"/>
  <c r="AM245" i="1"/>
  <c r="AK245" i="1"/>
  <c r="AI245" i="1"/>
  <c r="AG245" i="1"/>
  <c r="AE245" i="1"/>
  <c r="AC245" i="1"/>
  <c r="AA245" i="1"/>
  <c r="X245" i="1"/>
  <c r="V245" i="1"/>
  <c r="T245" i="1"/>
  <c r="Y245" i="1" s="1"/>
  <c r="R245" i="1"/>
  <c r="P245" i="1"/>
  <c r="I245" i="1"/>
  <c r="H245" i="1"/>
  <c r="F245" i="1"/>
  <c r="J245" i="1" s="1"/>
  <c r="AM244" i="1"/>
  <c r="AK244" i="1"/>
  <c r="AI244" i="1"/>
  <c r="AG244" i="1"/>
  <c r="AE244" i="1"/>
  <c r="AN244" i="1" s="1"/>
  <c r="AC244" i="1"/>
  <c r="AA244" i="1"/>
  <c r="X244" i="1"/>
  <c r="V244" i="1"/>
  <c r="Y244" i="1" s="1"/>
  <c r="T244" i="1"/>
  <c r="R244" i="1"/>
  <c r="P244" i="1"/>
  <c r="AO244" i="1" s="1"/>
  <c r="AP244" i="1" s="1"/>
  <c r="I244" i="1"/>
  <c r="H244" i="1"/>
  <c r="F244" i="1"/>
  <c r="J244" i="1" s="1"/>
  <c r="AM243" i="1"/>
  <c r="AK243" i="1"/>
  <c r="AI243" i="1"/>
  <c r="AG243" i="1"/>
  <c r="AE243" i="1"/>
  <c r="AC243" i="1"/>
  <c r="AA243" i="1"/>
  <c r="X243" i="1"/>
  <c r="V243" i="1"/>
  <c r="T243" i="1"/>
  <c r="R243" i="1"/>
  <c r="Y243" i="1" s="1"/>
  <c r="P243" i="1"/>
  <c r="J243" i="1"/>
  <c r="I243" i="1"/>
  <c r="H243" i="1"/>
  <c r="F243" i="1"/>
  <c r="AM242" i="1"/>
  <c r="AK242" i="1"/>
  <c r="AI242" i="1"/>
  <c r="AG242" i="1"/>
  <c r="AE242" i="1"/>
  <c r="AC242" i="1"/>
  <c r="AA242" i="1"/>
  <c r="X242" i="1"/>
  <c r="V242" i="1"/>
  <c r="T242" i="1"/>
  <c r="Y242" i="1" s="1"/>
  <c r="R242" i="1"/>
  <c r="P242" i="1"/>
  <c r="I242" i="1"/>
  <c r="H242" i="1"/>
  <c r="F242" i="1"/>
  <c r="J242" i="1" s="1"/>
  <c r="AM241" i="1"/>
  <c r="AK241" i="1"/>
  <c r="AI241" i="1"/>
  <c r="AG241" i="1"/>
  <c r="AE241" i="1"/>
  <c r="AN241" i="1" s="1"/>
  <c r="AC241" i="1"/>
  <c r="AA241" i="1"/>
  <c r="X241" i="1"/>
  <c r="V241" i="1"/>
  <c r="T241" i="1"/>
  <c r="R241" i="1"/>
  <c r="P241" i="1"/>
  <c r="I241" i="1"/>
  <c r="H241" i="1"/>
  <c r="F241" i="1"/>
  <c r="J241" i="1" s="1"/>
  <c r="AM240" i="1"/>
  <c r="AK240" i="1"/>
  <c r="AI240" i="1"/>
  <c r="AG240" i="1"/>
  <c r="AE240" i="1"/>
  <c r="AC240" i="1"/>
  <c r="AA240" i="1"/>
  <c r="X240" i="1"/>
  <c r="V240" i="1"/>
  <c r="T240" i="1"/>
  <c r="R240" i="1"/>
  <c r="Y240" i="1" s="1"/>
  <c r="P240" i="1"/>
  <c r="J240" i="1"/>
  <c r="I240" i="1"/>
  <c r="H240" i="1"/>
  <c r="F240" i="1"/>
  <c r="AM239" i="1"/>
  <c r="AK239" i="1"/>
  <c r="AI239" i="1"/>
  <c r="AG239" i="1"/>
  <c r="AE239" i="1"/>
  <c r="AC239" i="1"/>
  <c r="AA239" i="1"/>
  <c r="X239" i="1"/>
  <c r="V239" i="1"/>
  <c r="T239" i="1"/>
  <c r="Y239" i="1" s="1"/>
  <c r="R239" i="1"/>
  <c r="P239" i="1"/>
  <c r="I239" i="1"/>
  <c r="H239" i="1"/>
  <c r="F239" i="1"/>
  <c r="J239" i="1" s="1"/>
  <c r="AM238" i="1"/>
  <c r="AK238" i="1"/>
  <c r="AI238" i="1"/>
  <c r="AG238" i="1"/>
  <c r="AE238" i="1"/>
  <c r="AN238" i="1" s="1"/>
  <c r="AC238" i="1"/>
  <c r="AA238" i="1"/>
  <c r="X238" i="1"/>
  <c r="V238" i="1"/>
  <c r="T238" i="1"/>
  <c r="R238" i="1"/>
  <c r="P238" i="1"/>
  <c r="I238" i="1"/>
  <c r="H238" i="1"/>
  <c r="F238" i="1"/>
  <c r="J238" i="1" s="1"/>
  <c r="AM237" i="1"/>
  <c r="AK237" i="1"/>
  <c r="AI237" i="1"/>
  <c r="AG237" i="1"/>
  <c r="AE237" i="1"/>
  <c r="AC237" i="1"/>
  <c r="AA237" i="1"/>
  <c r="X237" i="1"/>
  <c r="V237" i="1"/>
  <c r="T237" i="1"/>
  <c r="R237" i="1"/>
  <c r="P237" i="1"/>
  <c r="J237" i="1"/>
  <c r="I237" i="1"/>
  <c r="H237" i="1"/>
  <c r="F237" i="1"/>
  <c r="AM236" i="1"/>
  <c r="AK236" i="1"/>
  <c r="AI236" i="1"/>
  <c r="AG236" i="1"/>
  <c r="AE236" i="1"/>
  <c r="AC236" i="1"/>
  <c r="AA236" i="1"/>
  <c r="X236" i="1"/>
  <c r="V236" i="1"/>
  <c r="T236" i="1"/>
  <c r="Y236" i="1" s="1"/>
  <c r="R236" i="1"/>
  <c r="P236" i="1"/>
  <c r="I236" i="1"/>
  <c r="H236" i="1"/>
  <c r="F236" i="1"/>
  <c r="J236" i="1" s="1"/>
  <c r="AM235" i="1"/>
  <c r="AK235" i="1"/>
  <c r="AI235" i="1"/>
  <c r="AG235" i="1"/>
  <c r="AE235" i="1"/>
  <c r="AN235" i="1" s="1"/>
  <c r="AC235" i="1"/>
  <c r="AA235" i="1"/>
  <c r="X235" i="1"/>
  <c r="V235" i="1"/>
  <c r="T235" i="1"/>
  <c r="R235" i="1"/>
  <c r="P235" i="1"/>
  <c r="I235" i="1"/>
  <c r="H235" i="1"/>
  <c r="F235" i="1"/>
  <c r="J235" i="1" s="1"/>
  <c r="AM234" i="1"/>
  <c r="AK234" i="1"/>
  <c r="AI234" i="1"/>
  <c r="AG234" i="1"/>
  <c r="AE234" i="1"/>
  <c r="AC234" i="1"/>
  <c r="AA234" i="1"/>
  <c r="X234" i="1"/>
  <c r="V234" i="1"/>
  <c r="T234" i="1"/>
  <c r="R234" i="1"/>
  <c r="P234" i="1"/>
  <c r="J234" i="1"/>
  <c r="I234" i="1"/>
  <c r="H234" i="1"/>
  <c r="F234" i="1"/>
  <c r="AM233" i="1"/>
  <c r="AK233" i="1"/>
  <c r="AI233" i="1"/>
  <c r="AG233" i="1"/>
  <c r="AE233" i="1"/>
  <c r="AC233" i="1"/>
  <c r="AA233" i="1"/>
  <c r="X233" i="1"/>
  <c r="V233" i="1"/>
  <c r="T233" i="1"/>
  <c r="R233" i="1"/>
  <c r="P233" i="1"/>
  <c r="I233" i="1"/>
  <c r="H233" i="1"/>
  <c r="F233" i="1"/>
  <c r="J233" i="1" s="1"/>
  <c r="AM232" i="1"/>
  <c r="AK232" i="1"/>
  <c r="AI232" i="1"/>
  <c r="AG232" i="1"/>
  <c r="AE232" i="1"/>
  <c r="AN232" i="1" s="1"/>
  <c r="AC232" i="1"/>
  <c r="AA232" i="1"/>
  <c r="X232" i="1"/>
  <c r="V232" i="1"/>
  <c r="T232" i="1"/>
  <c r="R232" i="1"/>
  <c r="P232" i="1"/>
  <c r="I232" i="1"/>
  <c r="H232" i="1"/>
  <c r="F232" i="1"/>
  <c r="J232" i="1" s="1"/>
  <c r="AM231" i="1"/>
  <c r="AK231" i="1"/>
  <c r="AI231" i="1"/>
  <c r="AG231" i="1"/>
  <c r="AE231" i="1"/>
  <c r="AC231" i="1"/>
  <c r="AA231" i="1"/>
  <c r="X231" i="1"/>
  <c r="V231" i="1"/>
  <c r="T231" i="1"/>
  <c r="R231" i="1"/>
  <c r="P231" i="1"/>
  <c r="J231" i="1"/>
  <c r="I231" i="1"/>
  <c r="H231" i="1"/>
  <c r="F231" i="1"/>
  <c r="AM230" i="1"/>
  <c r="AK230" i="1"/>
  <c r="AI230" i="1"/>
  <c r="AG230" i="1"/>
  <c r="AE230" i="1"/>
  <c r="AC230" i="1"/>
  <c r="AA230" i="1"/>
  <c r="X230" i="1"/>
  <c r="V230" i="1"/>
  <c r="T230" i="1"/>
  <c r="R230" i="1"/>
  <c r="P230" i="1"/>
  <c r="I230" i="1"/>
  <c r="H230" i="1"/>
  <c r="F230" i="1"/>
  <c r="J230" i="1" s="1"/>
  <c r="AM229" i="1"/>
  <c r="AK229" i="1"/>
  <c r="AI229" i="1"/>
  <c r="AG229" i="1"/>
  <c r="AE229" i="1"/>
  <c r="AN229" i="1" s="1"/>
  <c r="AC229" i="1"/>
  <c r="AA229" i="1"/>
  <c r="X229" i="1"/>
  <c r="V229" i="1"/>
  <c r="T229" i="1"/>
  <c r="R229" i="1"/>
  <c r="P229" i="1"/>
  <c r="I229" i="1"/>
  <c r="H229" i="1"/>
  <c r="F229" i="1"/>
  <c r="J229" i="1" s="1"/>
  <c r="AM228" i="1"/>
  <c r="AK228" i="1"/>
  <c r="AI228" i="1"/>
  <c r="AG228" i="1"/>
  <c r="AE228" i="1"/>
  <c r="AC228" i="1"/>
  <c r="AA228" i="1"/>
  <c r="X228" i="1"/>
  <c r="V228" i="1"/>
  <c r="T228" i="1"/>
  <c r="R228" i="1"/>
  <c r="P228" i="1"/>
  <c r="J228" i="1"/>
  <c r="I228" i="1"/>
  <c r="H228" i="1"/>
  <c r="F228" i="1"/>
  <c r="AM227" i="1"/>
  <c r="AK227" i="1"/>
  <c r="AI227" i="1"/>
  <c r="AG227" i="1"/>
  <c r="AE227" i="1"/>
  <c r="AC227" i="1"/>
  <c r="AA227" i="1"/>
  <c r="X227" i="1"/>
  <c r="V227" i="1"/>
  <c r="T227" i="1"/>
  <c r="R227" i="1"/>
  <c r="P227" i="1"/>
  <c r="I227" i="1"/>
  <c r="H227" i="1"/>
  <c r="F227" i="1"/>
  <c r="J227" i="1" s="1"/>
  <c r="AM226" i="1"/>
  <c r="AK226" i="1"/>
  <c r="AI226" i="1"/>
  <c r="AG226" i="1"/>
  <c r="AE226" i="1"/>
  <c r="AN226" i="1" s="1"/>
  <c r="AC226" i="1"/>
  <c r="AA226" i="1"/>
  <c r="X226" i="1"/>
  <c r="V226" i="1"/>
  <c r="T226" i="1"/>
  <c r="R226" i="1"/>
  <c r="P226" i="1"/>
  <c r="I226" i="1"/>
  <c r="H226" i="1"/>
  <c r="F226" i="1"/>
  <c r="J226" i="1" s="1"/>
  <c r="AM225" i="1"/>
  <c r="AK225" i="1"/>
  <c r="AI225" i="1"/>
  <c r="AG225" i="1"/>
  <c r="AE225" i="1"/>
  <c r="AC225" i="1"/>
  <c r="AA225" i="1"/>
  <c r="X225" i="1"/>
  <c r="V225" i="1"/>
  <c r="T225" i="1"/>
  <c r="R225" i="1"/>
  <c r="P225" i="1"/>
  <c r="J225" i="1"/>
  <c r="I225" i="1"/>
  <c r="H225" i="1"/>
  <c r="F225" i="1"/>
  <c r="AM224" i="1"/>
  <c r="AK224" i="1"/>
  <c r="AI224" i="1"/>
  <c r="AG224" i="1"/>
  <c r="AE224" i="1"/>
  <c r="AC224" i="1"/>
  <c r="AA224" i="1"/>
  <c r="X224" i="1"/>
  <c r="V224" i="1"/>
  <c r="T224" i="1"/>
  <c r="R224" i="1"/>
  <c r="P224" i="1"/>
  <c r="I224" i="1"/>
  <c r="H224" i="1"/>
  <c r="F224" i="1"/>
  <c r="J224" i="1" s="1"/>
  <c r="AM223" i="1"/>
  <c r="AK223" i="1"/>
  <c r="AI223" i="1"/>
  <c r="AG223" i="1"/>
  <c r="AE223" i="1"/>
  <c r="AN223" i="1" s="1"/>
  <c r="AC223" i="1"/>
  <c r="AA223" i="1"/>
  <c r="X223" i="1"/>
  <c r="V223" i="1"/>
  <c r="T223" i="1"/>
  <c r="R223" i="1"/>
  <c r="P223" i="1"/>
  <c r="I223" i="1"/>
  <c r="H223" i="1"/>
  <c r="F223" i="1"/>
  <c r="J223" i="1" s="1"/>
  <c r="AN222" i="1"/>
  <c r="AM222" i="1"/>
  <c r="AK222" i="1"/>
  <c r="AI222" i="1"/>
  <c r="AG222" i="1"/>
  <c r="AE222" i="1"/>
  <c r="AC222" i="1"/>
  <c r="AA222" i="1"/>
  <c r="X222" i="1"/>
  <c r="V222" i="1"/>
  <c r="T222" i="1"/>
  <c r="R222" i="1"/>
  <c r="P222" i="1"/>
  <c r="J222" i="1"/>
  <c r="I222" i="1"/>
  <c r="H222" i="1"/>
  <c r="F222" i="1"/>
  <c r="AM221" i="1"/>
  <c r="AK221" i="1"/>
  <c r="AI221" i="1"/>
  <c r="AG221" i="1"/>
  <c r="AE221" i="1"/>
  <c r="AN221" i="1" s="1"/>
  <c r="AC221" i="1"/>
  <c r="AA221" i="1"/>
  <c r="X221" i="1"/>
  <c r="V221" i="1"/>
  <c r="T221" i="1"/>
  <c r="R221" i="1"/>
  <c r="Y221" i="1" s="1"/>
  <c r="P221" i="1"/>
  <c r="AO221" i="1" s="1"/>
  <c r="AP221" i="1" s="1"/>
  <c r="I221" i="1"/>
  <c r="H221" i="1"/>
  <c r="F221" i="1"/>
  <c r="J221" i="1" s="1"/>
  <c r="AM220" i="1"/>
  <c r="AK220" i="1"/>
  <c r="AI220" i="1"/>
  <c r="AG220" i="1"/>
  <c r="AE220" i="1"/>
  <c r="AN220" i="1" s="1"/>
  <c r="AC220" i="1"/>
  <c r="AA220" i="1"/>
  <c r="X220" i="1"/>
  <c r="V220" i="1"/>
  <c r="T220" i="1"/>
  <c r="R220" i="1"/>
  <c r="P220" i="1"/>
  <c r="I220" i="1"/>
  <c r="H220" i="1"/>
  <c r="F220" i="1"/>
  <c r="J220" i="1" s="1"/>
  <c r="AM219" i="1"/>
  <c r="AK219" i="1"/>
  <c r="AI219" i="1"/>
  <c r="AG219" i="1"/>
  <c r="AE219" i="1"/>
  <c r="AC219" i="1"/>
  <c r="AA219" i="1"/>
  <c r="X219" i="1"/>
  <c r="V219" i="1"/>
  <c r="T219" i="1"/>
  <c r="R219" i="1"/>
  <c r="P219" i="1"/>
  <c r="J219" i="1"/>
  <c r="I219" i="1"/>
  <c r="H219" i="1"/>
  <c r="F219" i="1"/>
  <c r="AM218" i="1"/>
  <c r="AK218" i="1"/>
  <c r="AI218" i="1"/>
  <c r="AG218" i="1"/>
  <c r="AE218" i="1"/>
  <c r="AN218" i="1" s="1"/>
  <c r="AC218" i="1"/>
  <c r="AA218" i="1"/>
  <c r="X218" i="1"/>
  <c r="V218" i="1"/>
  <c r="T218" i="1"/>
  <c r="R218" i="1"/>
  <c r="P218" i="1"/>
  <c r="I218" i="1"/>
  <c r="H218" i="1"/>
  <c r="F218" i="1"/>
  <c r="J218" i="1" s="1"/>
  <c r="AM217" i="1"/>
  <c r="AK217" i="1"/>
  <c r="AI217" i="1"/>
  <c r="AG217" i="1"/>
  <c r="AE217" i="1"/>
  <c r="AN217" i="1" s="1"/>
  <c r="AC217" i="1"/>
  <c r="AA217" i="1"/>
  <c r="X217" i="1"/>
  <c r="V217" i="1"/>
  <c r="T217" i="1"/>
  <c r="R217" i="1"/>
  <c r="P217" i="1"/>
  <c r="I217" i="1"/>
  <c r="H217" i="1"/>
  <c r="F217" i="1"/>
  <c r="J217" i="1" s="1"/>
  <c r="AM216" i="1"/>
  <c r="AK216" i="1"/>
  <c r="AI216" i="1"/>
  <c r="AG216" i="1"/>
  <c r="AE216" i="1"/>
  <c r="AC216" i="1"/>
  <c r="AA216" i="1"/>
  <c r="X216" i="1"/>
  <c r="V216" i="1"/>
  <c r="T216" i="1"/>
  <c r="R216" i="1"/>
  <c r="P216" i="1"/>
  <c r="J216" i="1"/>
  <c r="I216" i="1"/>
  <c r="H216" i="1"/>
  <c r="F216" i="1"/>
  <c r="AM215" i="1"/>
  <c r="AK215" i="1"/>
  <c r="AI215" i="1"/>
  <c r="AG215" i="1"/>
  <c r="AE215" i="1"/>
  <c r="AN215" i="1" s="1"/>
  <c r="AC215" i="1"/>
  <c r="AA215" i="1"/>
  <c r="X215" i="1"/>
  <c r="V215" i="1"/>
  <c r="T215" i="1"/>
  <c r="R215" i="1"/>
  <c r="P215" i="1"/>
  <c r="I215" i="1"/>
  <c r="H215" i="1"/>
  <c r="F215" i="1"/>
  <c r="J215" i="1" s="1"/>
  <c r="AM214" i="1"/>
  <c r="AK214" i="1"/>
  <c r="AI214" i="1"/>
  <c r="AG214" i="1"/>
  <c r="AE214" i="1"/>
  <c r="AC214" i="1"/>
  <c r="AA214" i="1"/>
  <c r="X214" i="1"/>
  <c r="V214" i="1"/>
  <c r="T214" i="1"/>
  <c r="R214" i="1"/>
  <c r="P214" i="1"/>
  <c r="I214" i="1"/>
  <c r="H214" i="1"/>
  <c r="F214" i="1"/>
  <c r="J214" i="1" s="1"/>
  <c r="AM213" i="1"/>
  <c r="AK213" i="1"/>
  <c r="AI213" i="1"/>
  <c r="AG213" i="1"/>
  <c r="AE213" i="1"/>
  <c r="AC213" i="1"/>
  <c r="AA213" i="1"/>
  <c r="X213" i="1"/>
  <c r="V213" i="1"/>
  <c r="T213" i="1"/>
  <c r="R213" i="1"/>
  <c r="P213" i="1"/>
  <c r="J213" i="1"/>
  <c r="I213" i="1"/>
  <c r="H213" i="1"/>
  <c r="F213" i="1"/>
  <c r="AN212" i="1"/>
  <c r="AM212" i="1"/>
  <c r="AK212" i="1"/>
  <c r="AI212" i="1"/>
  <c r="AG212" i="1"/>
  <c r="AE212" i="1"/>
  <c r="AC212" i="1"/>
  <c r="AA212" i="1"/>
  <c r="X212" i="1"/>
  <c r="V212" i="1"/>
  <c r="T212" i="1"/>
  <c r="R212" i="1"/>
  <c r="P212" i="1"/>
  <c r="I212" i="1"/>
  <c r="H212" i="1"/>
  <c r="F212" i="1"/>
  <c r="J212" i="1" s="1"/>
  <c r="AM211" i="1"/>
  <c r="AK211" i="1"/>
  <c r="AI211" i="1"/>
  <c r="AG211" i="1"/>
  <c r="AE211" i="1"/>
  <c r="AC211" i="1"/>
  <c r="AA211" i="1"/>
  <c r="X211" i="1"/>
  <c r="V211" i="1"/>
  <c r="Y211" i="1" s="1"/>
  <c r="T211" i="1"/>
  <c r="R211" i="1"/>
  <c r="P211" i="1"/>
  <c r="I211" i="1"/>
  <c r="H211" i="1"/>
  <c r="F211" i="1"/>
  <c r="J211" i="1" s="1"/>
  <c r="AM210" i="1"/>
  <c r="AK210" i="1"/>
  <c r="AI210" i="1"/>
  <c r="AG210" i="1"/>
  <c r="AE210" i="1"/>
  <c r="AC210" i="1"/>
  <c r="AA210" i="1"/>
  <c r="X210" i="1"/>
  <c r="V210" i="1"/>
  <c r="T210" i="1"/>
  <c r="R210" i="1"/>
  <c r="Y210" i="1" s="1"/>
  <c r="P210" i="1"/>
  <c r="J210" i="1"/>
  <c r="I210" i="1"/>
  <c r="H210" i="1"/>
  <c r="F210" i="1"/>
  <c r="AM209" i="1"/>
  <c r="AK209" i="1"/>
  <c r="AI209" i="1"/>
  <c r="AG209" i="1"/>
  <c r="AE209" i="1"/>
  <c r="AC209" i="1"/>
  <c r="AA209" i="1"/>
  <c r="X209" i="1"/>
  <c r="V209" i="1"/>
  <c r="T209" i="1"/>
  <c r="R209" i="1"/>
  <c r="P209" i="1"/>
  <c r="I209" i="1"/>
  <c r="H209" i="1"/>
  <c r="F209" i="1"/>
  <c r="J209" i="1" s="1"/>
  <c r="AM208" i="1"/>
  <c r="AK208" i="1"/>
  <c r="AI208" i="1"/>
  <c r="AG208" i="1"/>
  <c r="AE208" i="1"/>
  <c r="AC208" i="1"/>
  <c r="AA208" i="1"/>
  <c r="X208" i="1"/>
  <c r="V208" i="1"/>
  <c r="Y208" i="1" s="1"/>
  <c r="T208" i="1"/>
  <c r="R208" i="1"/>
  <c r="P208" i="1"/>
  <c r="J208" i="1"/>
  <c r="I208" i="1"/>
  <c r="H208" i="1"/>
  <c r="F208" i="1"/>
  <c r="AM207" i="1"/>
  <c r="AK207" i="1"/>
  <c r="AI207" i="1"/>
  <c r="AG207" i="1"/>
  <c r="AE207" i="1"/>
  <c r="AN207" i="1" s="1"/>
  <c r="AC207" i="1"/>
  <c r="AA207" i="1"/>
  <c r="X207" i="1"/>
  <c r="V207" i="1"/>
  <c r="T207" i="1"/>
  <c r="R207" i="1"/>
  <c r="P207" i="1"/>
  <c r="J207" i="1"/>
  <c r="I207" i="1"/>
  <c r="H207" i="1"/>
  <c r="F207" i="1"/>
  <c r="AM206" i="1"/>
  <c r="AK206" i="1"/>
  <c r="AI206" i="1"/>
  <c r="AG206" i="1"/>
  <c r="AE206" i="1"/>
  <c r="AN206" i="1" s="1"/>
  <c r="AC206" i="1"/>
  <c r="AA206" i="1"/>
  <c r="X206" i="1"/>
  <c r="V206" i="1"/>
  <c r="T206" i="1"/>
  <c r="R206" i="1"/>
  <c r="Y206" i="1" s="1"/>
  <c r="P206" i="1"/>
  <c r="I206" i="1"/>
  <c r="H206" i="1"/>
  <c r="F206" i="1"/>
  <c r="J206" i="1" s="1"/>
  <c r="AM205" i="1"/>
  <c r="AK205" i="1"/>
  <c r="AI205" i="1"/>
  <c r="AG205" i="1"/>
  <c r="AE205" i="1"/>
  <c r="AC205" i="1"/>
  <c r="AA205" i="1"/>
  <c r="X205" i="1"/>
  <c r="V205" i="1"/>
  <c r="Y205" i="1" s="1"/>
  <c r="T205" i="1"/>
  <c r="R205" i="1"/>
  <c r="P205" i="1"/>
  <c r="J205" i="1"/>
  <c r="I205" i="1"/>
  <c r="H205" i="1"/>
  <c r="F205" i="1"/>
  <c r="AM204" i="1"/>
  <c r="AK204" i="1"/>
  <c r="AI204" i="1"/>
  <c r="AG204" i="1"/>
  <c r="AE204" i="1"/>
  <c r="AN204" i="1" s="1"/>
  <c r="AC204" i="1"/>
  <c r="AA204" i="1"/>
  <c r="X204" i="1"/>
  <c r="V204" i="1"/>
  <c r="T204" i="1"/>
  <c r="R204" i="1"/>
  <c r="P204" i="1"/>
  <c r="I204" i="1"/>
  <c r="H204" i="1"/>
  <c r="F204" i="1"/>
  <c r="J204" i="1" s="1"/>
  <c r="AM203" i="1"/>
  <c r="AK203" i="1"/>
  <c r="AI203" i="1"/>
  <c r="AG203" i="1"/>
  <c r="AE203" i="1"/>
  <c r="AN203" i="1" s="1"/>
  <c r="AC203" i="1"/>
  <c r="AA203" i="1"/>
  <c r="X203" i="1"/>
  <c r="V203" i="1"/>
  <c r="T203" i="1"/>
  <c r="R203" i="1"/>
  <c r="P203" i="1"/>
  <c r="I203" i="1"/>
  <c r="H203" i="1"/>
  <c r="F203" i="1"/>
  <c r="J203" i="1" s="1"/>
  <c r="AM202" i="1"/>
  <c r="AK202" i="1"/>
  <c r="AI202" i="1"/>
  <c r="AG202" i="1"/>
  <c r="AE202" i="1"/>
  <c r="AN202" i="1" s="1"/>
  <c r="AC202" i="1"/>
  <c r="AA202" i="1"/>
  <c r="X202" i="1"/>
  <c r="V202" i="1"/>
  <c r="T202" i="1"/>
  <c r="R202" i="1"/>
  <c r="P202" i="1"/>
  <c r="J202" i="1"/>
  <c r="I202" i="1"/>
  <c r="H202" i="1"/>
  <c r="F202" i="1"/>
  <c r="AO201" i="1"/>
  <c r="I201" i="1"/>
  <c r="H201" i="1"/>
  <c r="F201" i="1"/>
  <c r="J201" i="1" s="1"/>
  <c r="AM200" i="1"/>
  <c r="AK200" i="1"/>
  <c r="AI200" i="1"/>
  <c r="AG200" i="1"/>
  <c r="AN200" i="1" s="1"/>
  <c r="AE200" i="1"/>
  <c r="AC200" i="1"/>
  <c r="AA200" i="1"/>
  <c r="Y200" i="1"/>
  <c r="X200" i="1"/>
  <c r="V200" i="1"/>
  <c r="T200" i="1"/>
  <c r="R200" i="1"/>
  <c r="P200" i="1"/>
  <c r="I200" i="1"/>
  <c r="H200" i="1"/>
  <c r="J200" i="1" s="1"/>
  <c r="F200" i="1"/>
  <c r="AM199" i="1"/>
  <c r="AK199" i="1"/>
  <c r="AI199" i="1"/>
  <c r="AG199" i="1"/>
  <c r="AE199" i="1"/>
  <c r="AN199" i="1" s="1"/>
  <c r="AC199" i="1"/>
  <c r="AA199" i="1"/>
  <c r="Y199" i="1"/>
  <c r="X199" i="1"/>
  <c r="V199" i="1"/>
  <c r="T199" i="1"/>
  <c r="R199" i="1"/>
  <c r="P199" i="1"/>
  <c r="I199" i="1"/>
  <c r="H199" i="1"/>
  <c r="F199" i="1"/>
  <c r="J199" i="1" s="1"/>
  <c r="AO198" i="1"/>
  <c r="I198" i="1"/>
  <c r="H198" i="1"/>
  <c r="J198" i="1" s="1"/>
  <c r="F198" i="1"/>
  <c r="AM197" i="1"/>
  <c r="AK197" i="1"/>
  <c r="AI197" i="1"/>
  <c r="AG197" i="1"/>
  <c r="AN197" i="1" s="1"/>
  <c r="AE197" i="1"/>
  <c r="AC197" i="1"/>
  <c r="AA197" i="1"/>
  <c r="X197" i="1"/>
  <c r="V197" i="1"/>
  <c r="T197" i="1"/>
  <c r="R197" i="1"/>
  <c r="P197" i="1"/>
  <c r="I197" i="1"/>
  <c r="H197" i="1"/>
  <c r="F197" i="1"/>
  <c r="J197" i="1" s="1"/>
  <c r="AM196" i="1"/>
  <c r="AK196" i="1"/>
  <c r="AI196" i="1"/>
  <c r="AG196" i="1"/>
  <c r="AE196" i="1"/>
  <c r="AC196" i="1"/>
  <c r="AA196" i="1"/>
  <c r="Y196" i="1"/>
  <c r="X196" i="1"/>
  <c r="V196" i="1"/>
  <c r="T196" i="1"/>
  <c r="R196" i="1"/>
  <c r="P196" i="1"/>
  <c r="I196" i="1"/>
  <c r="H196" i="1"/>
  <c r="F196" i="1"/>
  <c r="AN195" i="1"/>
  <c r="AM195" i="1"/>
  <c r="AK195" i="1"/>
  <c r="AI195" i="1"/>
  <c r="AG195" i="1"/>
  <c r="AE195" i="1"/>
  <c r="AC195" i="1"/>
  <c r="AA195" i="1"/>
  <c r="X195" i="1"/>
  <c r="V195" i="1"/>
  <c r="T195" i="1"/>
  <c r="R195" i="1"/>
  <c r="Y195" i="1" s="1"/>
  <c r="AO195" i="1" s="1"/>
  <c r="AP195" i="1" s="1"/>
  <c r="P195" i="1"/>
  <c r="I195" i="1"/>
  <c r="H195" i="1"/>
  <c r="F195" i="1"/>
  <c r="J195" i="1" s="1"/>
  <c r="AO194" i="1"/>
  <c r="J194" i="1"/>
  <c r="I194" i="1"/>
  <c r="AM193" i="1"/>
  <c r="AK193" i="1"/>
  <c r="AI193" i="1"/>
  <c r="AG193" i="1"/>
  <c r="AN193" i="1" s="1"/>
  <c r="AE193" i="1"/>
  <c r="AC193" i="1"/>
  <c r="AA193" i="1"/>
  <c r="X193" i="1"/>
  <c r="V193" i="1"/>
  <c r="T193" i="1"/>
  <c r="R193" i="1"/>
  <c r="Y193" i="1" s="1"/>
  <c r="P193" i="1"/>
  <c r="I193" i="1"/>
  <c r="H193" i="1"/>
  <c r="J193" i="1" s="1"/>
  <c r="F193" i="1"/>
  <c r="AM192" i="1"/>
  <c r="AK192" i="1"/>
  <c r="AI192" i="1"/>
  <c r="AG192" i="1"/>
  <c r="AN192" i="1" s="1"/>
  <c r="AE192" i="1"/>
  <c r="AC192" i="1"/>
  <c r="AA192" i="1"/>
  <c r="X192" i="1"/>
  <c r="V192" i="1"/>
  <c r="T192" i="1"/>
  <c r="R192" i="1"/>
  <c r="Y192" i="1" s="1"/>
  <c r="P192" i="1"/>
  <c r="I192" i="1"/>
  <c r="H192" i="1"/>
  <c r="F192" i="1"/>
  <c r="J192" i="1" s="1"/>
  <c r="AN191" i="1"/>
  <c r="AM191" i="1"/>
  <c r="AK191" i="1"/>
  <c r="AI191" i="1"/>
  <c r="AG191" i="1"/>
  <c r="AE191" i="1"/>
  <c r="AC191" i="1"/>
  <c r="AA191" i="1"/>
  <c r="X191" i="1"/>
  <c r="V191" i="1"/>
  <c r="T191" i="1"/>
  <c r="R191" i="1"/>
  <c r="Y191" i="1" s="1"/>
  <c r="P191" i="1"/>
  <c r="I191" i="1"/>
  <c r="H191" i="1"/>
  <c r="F191" i="1"/>
  <c r="AM190" i="1"/>
  <c r="AK190" i="1"/>
  <c r="AI190" i="1"/>
  <c r="AG190" i="1"/>
  <c r="AN190" i="1" s="1"/>
  <c r="AE190" i="1"/>
  <c r="AC190" i="1"/>
  <c r="AA190" i="1"/>
  <c r="Y190" i="1"/>
  <c r="X190" i="1"/>
  <c r="V190" i="1"/>
  <c r="T190" i="1"/>
  <c r="R190" i="1"/>
  <c r="P190" i="1"/>
  <c r="J190" i="1"/>
  <c r="I190" i="1"/>
  <c r="H190" i="1"/>
  <c r="F190" i="1"/>
  <c r="AM189" i="1"/>
  <c r="AK189" i="1"/>
  <c r="AI189" i="1"/>
  <c r="AG189" i="1"/>
  <c r="AE189" i="1"/>
  <c r="AN189" i="1" s="1"/>
  <c r="AC189" i="1"/>
  <c r="AA189" i="1"/>
  <c r="Y189" i="1"/>
  <c r="X189" i="1"/>
  <c r="V189" i="1"/>
  <c r="T189" i="1"/>
  <c r="R189" i="1"/>
  <c r="P189" i="1"/>
  <c r="I189" i="1"/>
  <c r="H189" i="1"/>
  <c r="F189" i="1"/>
  <c r="J189" i="1" s="1"/>
  <c r="AM188" i="1"/>
  <c r="AK188" i="1"/>
  <c r="AI188" i="1"/>
  <c r="AG188" i="1"/>
  <c r="AE188" i="1"/>
  <c r="AN188" i="1" s="1"/>
  <c r="AC188" i="1"/>
  <c r="AA188" i="1"/>
  <c r="X188" i="1"/>
  <c r="V188" i="1"/>
  <c r="Y188" i="1" s="1"/>
  <c r="T188" i="1"/>
  <c r="R188" i="1"/>
  <c r="P188" i="1"/>
  <c r="I188" i="1"/>
  <c r="H188" i="1"/>
  <c r="F188" i="1"/>
  <c r="J188" i="1" s="1"/>
  <c r="AN187" i="1"/>
  <c r="AM187" i="1"/>
  <c r="AK187" i="1"/>
  <c r="AI187" i="1"/>
  <c r="AG187" i="1"/>
  <c r="AE187" i="1"/>
  <c r="AC187" i="1"/>
  <c r="AA187" i="1"/>
  <c r="X187" i="1"/>
  <c r="V187" i="1"/>
  <c r="T187" i="1"/>
  <c r="R187" i="1"/>
  <c r="Y187" i="1" s="1"/>
  <c r="P187" i="1"/>
  <c r="I187" i="1"/>
  <c r="H187" i="1"/>
  <c r="F187" i="1"/>
  <c r="J187" i="1" s="1"/>
  <c r="AN186" i="1"/>
  <c r="AM186" i="1"/>
  <c r="AK186" i="1"/>
  <c r="AI186" i="1"/>
  <c r="AG186" i="1"/>
  <c r="AE186" i="1"/>
  <c r="AC186" i="1"/>
  <c r="AA186" i="1"/>
  <c r="X186" i="1"/>
  <c r="V186" i="1"/>
  <c r="T186" i="1"/>
  <c r="R186" i="1"/>
  <c r="Y186" i="1" s="1"/>
  <c r="P186" i="1"/>
  <c r="I186" i="1"/>
  <c r="H186" i="1"/>
  <c r="F186" i="1"/>
  <c r="AN185" i="1"/>
  <c r="AM185" i="1"/>
  <c r="AK185" i="1"/>
  <c r="AI185" i="1"/>
  <c r="AG185" i="1"/>
  <c r="AE185" i="1"/>
  <c r="AC185" i="1"/>
  <c r="AA185" i="1"/>
  <c r="X185" i="1"/>
  <c r="V185" i="1"/>
  <c r="T185" i="1"/>
  <c r="R185" i="1"/>
  <c r="Y185" i="1" s="1"/>
  <c r="P185" i="1"/>
  <c r="I185" i="1"/>
  <c r="H185" i="1"/>
  <c r="F185" i="1"/>
  <c r="AN184" i="1"/>
  <c r="AM184" i="1"/>
  <c r="AK184" i="1"/>
  <c r="AI184" i="1"/>
  <c r="AG184" i="1"/>
  <c r="AE184" i="1"/>
  <c r="AC184" i="1"/>
  <c r="AA184" i="1"/>
  <c r="X184" i="1"/>
  <c r="V184" i="1"/>
  <c r="T184" i="1"/>
  <c r="R184" i="1"/>
  <c r="Y184" i="1" s="1"/>
  <c r="P184" i="1"/>
  <c r="I184" i="1"/>
  <c r="H184" i="1"/>
  <c r="F184" i="1"/>
  <c r="J184" i="1" s="1"/>
  <c r="AM183" i="1"/>
  <c r="AK183" i="1"/>
  <c r="AI183" i="1"/>
  <c r="AG183" i="1"/>
  <c r="AE183" i="1"/>
  <c r="AN183" i="1" s="1"/>
  <c r="AC183" i="1"/>
  <c r="AA183" i="1"/>
  <c r="X183" i="1"/>
  <c r="V183" i="1"/>
  <c r="T183" i="1"/>
  <c r="R183" i="1"/>
  <c r="Y183" i="1" s="1"/>
  <c r="P183" i="1"/>
  <c r="AO183" i="1" s="1"/>
  <c r="AP183" i="1" s="1"/>
  <c r="I183" i="1"/>
  <c r="H183" i="1"/>
  <c r="F183" i="1"/>
  <c r="J183" i="1" s="1"/>
  <c r="AN182" i="1"/>
  <c r="AM182" i="1"/>
  <c r="AK182" i="1"/>
  <c r="AI182" i="1"/>
  <c r="AG182" i="1"/>
  <c r="AE182" i="1"/>
  <c r="AC182" i="1"/>
  <c r="AA182" i="1"/>
  <c r="X182" i="1"/>
  <c r="V182" i="1"/>
  <c r="T182" i="1"/>
  <c r="R182" i="1"/>
  <c r="Y182" i="1" s="1"/>
  <c r="P182" i="1"/>
  <c r="I182" i="1"/>
  <c r="H182" i="1"/>
  <c r="F182" i="1"/>
  <c r="AM181" i="1"/>
  <c r="AK181" i="1"/>
  <c r="AI181" i="1"/>
  <c r="AG181" i="1"/>
  <c r="AE181" i="1"/>
  <c r="AN181" i="1" s="1"/>
  <c r="AC181" i="1"/>
  <c r="AA181" i="1"/>
  <c r="Y181" i="1"/>
  <c r="X181" i="1"/>
  <c r="V181" i="1"/>
  <c r="T181" i="1"/>
  <c r="R181" i="1"/>
  <c r="P181" i="1"/>
  <c r="J181" i="1"/>
  <c r="I181" i="1"/>
  <c r="H181" i="1"/>
  <c r="F181" i="1"/>
  <c r="AM180" i="1"/>
  <c r="AK180" i="1"/>
  <c r="AI180" i="1"/>
  <c r="AG180" i="1"/>
  <c r="AN180" i="1" s="1"/>
  <c r="AE180" i="1"/>
  <c r="AC180" i="1"/>
  <c r="AA180" i="1"/>
  <c r="Y180" i="1"/>
  <c r="X180" i="1"/>
  <c r="V180" i="1"/>
  <c r="T180" i="1"/>
  <c r="R180" i="1"/>
  <c r="P180" i="1"/>
  <c r="J180" i="1"/>
  <c r="I180" i="1"/>
  <c r="H180" i="1"/>
  <c r="F180" i="1"/>
  <c r="AM179" i="1"/>
  <c r="AK179" i="1"/>
  <c r="AI179" i="1"/>
  <c r="AG179" i="1"/>
  <c r="AE179" i="1"/>
  <c r="AC179" i="1"/>
  <c r="AA179" i="1"/>
  <c r="X179" i="1"/>
  <c r="V179" i="1"/>
  <c r="T179" i="1"/>
  <c r="R179" i="1"/>
  <c r="Y179" i="1" s="1"/>
  <c r="P179" i="1"/>
  <c r="I179" i="1"/>
  <c r="H179" i="1"/>
  <c r="F179" i="1"/>
  <c r="J179" i="1" s="1"/>
  <c r="AN178" i="1"/>
  <c r="AM178" i="1"/>
  <c r="AK178" i="1"/>
  <c r="AI178" i="1"/>
  <c r="AG178" i="1"/>
  <c r="AE178" i="1"/>
  <c r="AC178" i="1"/>
  <c r="AA178" i="1"/>
  <c r="X178" i="1"/>
  <c r="V178" i="1"/>
  <c r="T178" i="1"/>
  <c r="R178" i="1"/>
  <c r="Y178" i="1" s="1"/>
  <c r="P178" i="1"/>
  <c r="I178" i="1"/>
  <c r="H178" i="1"/>
  <c r="F178" i="1"/>
  <c r="J178" i="1" s="1"/>
  <c r="AM177" i="1"/>
  <c r="AK177" i="1"/>
  <c r="AI177" i="1"/>
  <c r="AG177" i="1"/>
  <c r="AE177" i="1"/>
  <c r="AN177" i="1" s="1"/>
  <c r="AC177" i="1"/>
  <c r="AA177" i="1"/>
  <c r="X177" i="1"/>
  <c r="V177" i="1"/>
  <c r="T177" i="1"/>
  <c r="R177" i="1"/>
  <c r="Y177" i="1" s="1"/>
  <c r="P177" i="1"/>
  <c r="AO177" i="1" s="1"/>
  <c r="AP177" i="1" s="1"/>
  <c r="I177" i="1"/>
  <c r="H177" i="1"/>
  <c r="F177" i="1"/>
  <c r="J177" i="1" s="1"/>
  <c r="AN176" i="1"/>
  <c r="AM176" i="1"/>
  <c r="AK176" i="1"/>
  <c r="AI176" i="1"/>
  <c r="AG176" i="1"/>
  <c r="AE176" i="1"/>
  <c r="AC176" i="1"/>
  <c r="AA176" i="1"/>
  <c r="X176" i="1"/>
  <c r="V176" i="1"/>
  <c r="T176" i="1"/>
  <c r="R176" i="1"/>
  <c r="Y176" i="1" s="1"/>
  <c r="P176" i="1"/>
  <c r="I176" i="1"/>
  <c r="H176" i="1"/>
  <c r="F176" i="1"/>
  <c r="AN175" i="1"/>
  <c r="AM175" i="1"/>
  <c r="AK175" i="1"/>
  <c r="AI175" i="1"/>
  <c r="AG175" i="1"/>
  <c r="AE175" i="1"/>
  <c r="AC175" i="1"/>
  <c r="AA175" i="1"/>
  <c r="X175" i="1"/>
  <c r="V175" i="1"/>
  <c r="T175" i="1"/>
  <c r="R175" i="1"/>
  <c r="Y175" i="1" s="1"/>
  <c r="P175" i="1"/>
  <c r="I175" i="1"/>
  <c r="H175" i="1"/>
  <c r="F175" i="1"/>
  <c r="J175" i="1" s="1"/>
  <c r="AN174" i="1"/>
  <c r="AM174" i="1"/>
  <c r="AK174" i="1"/>
  <c r="AI174" i="1"/>
  <c r="AG174" i="1"/>
  <c r="AE174" i="1"/>
  <c r="AC174" i="1"/>
  <c r="AA174" i="1"/>
  <c r="X174" i="1"/>
  <c r="V174" i="1"/>
  <c r="T174" i="1"/>
  <c r="R174" i="1"/>
  <c r="Y174" i="1" s="1"/>
  <c r="P174" i="1"/>
  <c r="J174" i="1"/>
  <c r="I174" i="1"/>
  <c r="H174" i="1"/>
  <c r="F174" i="1"/>
  <c r="AM173" i="1"/>
  <c r="AK173" i="1"/>
  <c r="AI173" i="1"/>
  <c r="AG173" i="1"/>
  <c r="AE173" i="1"/>
  <c r="AN173" i="1" s="1"/>
  <c r="AC173" i="1"/>
  <c r="AA173" i="1"/>
  <c r="Y173" i="1"/>
  <c r="X173" i="1"/>
  <c r="V173" i="1"/>
  <c r="T173" i="1"/>
  <c r="R173" i="1"/>
  <c r="P173" i="1"/>
  <c r="I173" i="1"/>
  <c r="H173" i="1"/>
  <c r="F173" i="1"/>
  <c r="J173" i="1" s="1"/>
  <c r="AM172" i="1"/>
  <c r="AK172" i="1"/>
  <c r="AI172" i="1"/>
  <c r="AG172" i="1"/>
  <c r="AE172" i="1"/>
  <c r="AN172" i="1" s="1"/>
  <c r="AC172" i="1"/>
  <c r="AA172" i="1"/>
  <c r="X172" i="1"/>
  <c r="V172" i="1"/>
  <c r="Y172" i="1" s="1"/>
  <c r="T172" i="1"/>
  <c r="R172" i="1"/>
  <c r="P172" i="1"/>
  <c r="I172" i="1"/>
  <c r="H172" i="1"/>
  <c r="F172" i="1"/>
  <c r="J172" i="1" s="1"/>
  <c r="AM171" i="1"/>
  <c r="AK171" i="1"/>
  <c r="AI171" i="1"/>
  <c r="AG171" i="1"/>
  <c r="AN171" i="1" s="1"/>
  <c r="AE171" i="1"/>
  <c r="AC171" i="1"/>
  <c r="AA171" i="1"/>
  <c r="X171" i="1"/>
  <c r="V171" i="1"/>
  <c r="T171" i="1"/>
  <c r="R171" i="1"/>
  <c r="Y171" i="1" s="1"/>
  <c r="P171" i="1"/>
  <c r="AO171" i="1" s="1"/>
  <c r="AP171" i="1" s="1"/>
  <c r="I171" i="1"/>
  <c r="H171" i="1"/>
  <c r="J171" i="1" s="1"/>
  <c r="F171" i="1"/>
  <c r="AM170" i="1"/>
  <c r="AK170" i="1"/>
  <c r="AI170" i="1"/>
  <c r="AG170" i="1"/>
  <c r="AE170" i="1"/>
  <c r="AC170" i="1"/>
  <c r="AA170" i="1"/>
  <c r="Y170" i="1"/>
  <c r="X170" i="1"/>
  <c r="V170" i="1"/>
  <c r="T170" i="1"/>
  <c r="R170" i="1"/>
  <c r="P170" i="1"/>
  <c r="I170" i="1"/>
  <c r="H170" i="1"/>
  <c r="F170" i="1"/>
  <c r="AM169" i="1"/>
  <c r="AK169" i="1"/>
  <c r="AN169" i="1" s="1"/>
  <c r="AI169" i="1"/>
  <c r="AG169" i="1"/>
  <c r="AE169" i="1"/>
  <c r="AC169" i="1"/>
  <c r="AA169" i="1"/>
  <c r="X169" i="1"/>
  <c r="V169" i="1"/>
  <c r="T169" i="1"/>
  <c r="R169" i="1"/>
  <c r="Y169" i="1" s="1"/>
  <c r="P169" i="1"/>
  <c r="J169" i="1"/>
  <c r="I169" i="1"/>
  <c r="H169" i="1"/>
  <c r="F169" i="1"/>
  <c r="AM168" i="1"/>
  <c r="AK168" i="1"/>
  <c r="AI168" i="1"/>
  <c r="AG168" i="1"/>
  <c r="AE168" i="1"/>
  <c r="AN168" i="1" s="1"/>
  <c r="AC168" i="1"/>
  <c r="AA168" i="1"/>
  <c r="Y168" i="1"/>
  <c r="AO168" i="1" s="1"/>
  <c r="AP168" i="1" s="1"/>
  <c r="X168" i="1"/>
  <c r="V168" i="1"/>
  <c r="T168" i="1"/>
  <c r="R168" i="1"/>
  <c r="P168" i="1"/>
  <c r="J168" i="1"/>
  <c r="I168" i="1"/>
  <c r="H168" i="1"/>
  <c r="F168" i="1"/>
  <c r="AN167" i="1"/>
  <c r="AM167" i="1"/>
  <c r="AK167" i="1"/>
  <c r="AI167" i="1"/>
  <c r="AG167" i="1"/>
  <c r="AE167" i="1"/>
  <c r="AC167" i="1"/>
  <c r="AA167" i="1"/>
  <c r="X167" i="1"/>
  <c r="V167" i="1"/>
  <c r="T167" i="1"/>
  <c r="R167" i="1"/>
  <c r="Y167" i="1" s="1"/>
  <c r="P167" i="1"/>
  <c r="I167" i="1"/>
  <c r="H167" i="1"/>
  <c r="F167" i="1"/>
  <c r="AM166" i="1"/>
  <c r="AK166" i="1"/>
  <c r="AI166" i="1"/>
  <c r="AG166" i="1"/>
  <c r="AE166" i="1"/>
  <c r="AC166" i="1"/>
  <c r="AA166" i="1"/>
  <c r="X166" i="1"/>
  <c r="V166" i="1"/>
  <c r="T166" i="1"/>
  <c r="R166" i="1"/>
  <c r="Y166" i="1" s="1"/>
  <c r="P166" i="1"/>
  <c r="I166" i="1"/>
  <c r="H166" i="1"/>
  <c r="F166" i="1"/>
  <c r="J166" i="1" s="1"/>
  <c r="AM165" i="1"/>
  <c r="AK165" i="1"/>
  <c r="AI165" i="1"/>
  <c r="AG165" i="1"/>
  <c r="AE165" i="1"/>
  <c r="AN165" i="1" s="1"/>
  <c r="AC165" i="1"/>
  <c r="AA165" i="1"/>
  <c r="X165" i="1"/>
  <c r="V165" i="1"/>
  <c r="Y165" i="1" s="1"/>
  <c r="AO165" i="1" s="1"/>
  <c r="AP165" i="1" s="1"/>
  <c r="T165" i="1"/>
  <c r="R165" i="1"/>
  <c r="P165" i="1"/>
  <c r="I165" i="1"/>
  <c r="H165" i="1"/>
  <c r="F165" i="1"/>
  <c r="J165" i="1" s="1"/>
  <c r="AN164" i="1"/>
  <c r="AM164" i="1"/>
  <c r="AK164" i="1"/>
  <c r="AI164" i="1"/>
  <c r="AG164" i="1"/>
  <c r="AE164" i="1"/>
  <c r="AC164" i="1"/>
  <c r="AA164" i="1"/>
  <c r="X164" i="1"/>
  <c r="V164" i="1"/>
  <c r="T164" i="1"/>
  <c r="R164" i="1"/>
  <c r="P164" i="1"/>
  <c r="I164" i="1"/>
  <c r="H164" i="1"/>
  <c r="J164" i="1" s="1"/>
  <c r="F164" i="1"/>
  <c r="AM163" i="1"/>
  <c r="AK163" i="1"/>
  <c r="AI163" i="1"/>
  <c r="AG163" i="1"/>
  <c r="AE163" i="1"/>
  <c r="AN163" i="1" s="1"/>
  <c r="AC163" i="1"/>
  <c r="AA163" i="1"/>
  <c r="Y163" i="1"/>
  <c r="X163" i="1"/>
  <c r="V163" i="1"/>
  <c r="T163" i="1"/>
  <c r="R163" i="1"/>
  <c r="P163" i="1"/>
  <c r="I163" i="1"/>
  <c r="H163" i="1"/>
  <c r="F163" i="1"/>
  <c r="J163" i="1" s="1"/>
  <c r="AN162" i="1"/>
  <c r="AM162" i="1"/>
  <c r="AK162" i="1"/>
  <c r="AI162" i="1"/>
  <c r="AG162" i="1"/>
  <c r="AE162" i="1"/>
  <c r="AC162" i="1"/>
  <c r="AA162" i="1"/>
  <c r="X162" i="1"/>
  <c r="V162" i="1"/>
  <c r="T162" i="1"/>
  <c r="R162" i="1"/>
  <c r="Y162" i="1" s="1"/>
  <c r="P162" i="1"/>
  <c r="AO162" i="1" s="1"/>
  <c r="AP162" i="1" s="1"/>
  <c r="I162" i="1"/>
  <c r="H162" i="1"/>
  <c r="F162" i="1"/>
  <c r="J162" i="1" s="1"/>
  <c r="AM161" i="1"/>
  <c r="AK161" i="1"/>
  <c r="AI161" i="1"/>
  <c r="AG161" i="1"/>
  <c r="AE161" i="1"/>
  <c r="AN161" i="1" s="1"/>
  <c r="AO161" i="1" s="1"/>
  <c r="AP161" i="1" s="1"/>
  <c r="AC161" i="1"/>
  <c r="AA161" i="1"/>
  <c r="X161" i="1"/>
  <c r="V161" i="1"/>
  <c r="T161" i="1"/>
  <c r="Y161" i="1" s="1"/>
  <c r="R161" i="1"/>
  <c r="P161" i="1"/>
  <c r="I161" i="1"/>
  <c r="H161" i="1"/>
  <c r="J161" i="1" s="1"/>
  <c r="F161" i="1"/>
  <c r="AM160" i="1"/>
  <c r="AK160" i="1"/>
  <c r="AI160" i="1"/>
  <c r="AG160" i="1"/>
  <c r="AN160" i="1" s="1"/>
  <c r="AE160" i="1"/>
  <c r="AC160" i="1"/>
  <c r="AA160" i="1"/>
  <c r="X160" i="1"/>
  <c r="V160" i="1"/>
  <c r="T160" i="1"/>
  <c r="R160" i="1"/>
  <c r="Y160" i="1" s="1"/>
  <c r="P160" i="1"/>
  <c r="I160" i="1"/>
  <c r="H160" i="1"/>
  <c r="J160" i="1" s="1"/>
  <c r="F160" i="1"/>
  <c r="AM159" i="1"/>
  <c r="AK159" i="1"/>
  <c r="AI159" i="1"/>
  <c r="AG159" i="1"/>
  <c r="AN159" i="1" s="1"/>
  <c r="AE159" i="1"/>
  <c r="AC159" i="1"/>
  <c r="AA159" i="1"/>
  <c r="Y159" i="1"/>
  <c r="X159" i="1"/>
  <c r="V159" i="1"/>
  <c r="T159" i="1"/>
  <c r="R159" i="1"/>
  <c r="P159" i="1"/>
  <c r="AO159" i="1" s="1"/>
  <c r="AP159" i="1" s="1"/>
  <c r="J159" i="1"/>
  <c r="I159" i="1"/>
  <c r="H159" i="1"/>
  <c r="F159" i="1"/>
  <c r="AM158" i="1"/>
  <c r="AK158" i="1"/>
  <c r="AI158" i="1"/>
  <c r="AG158" i="1"/>
  <c r="AE158" i="1"/>
  <c r="AN158" i="1" s="1"/>
  <c r="AC158" i="1"/>
  <c r="AA158" i="1"/>
  <c r="X158" i="1"/>
  <c r="V158" i="1"/>
  <c r="T158" i="1"/>
  <c r="R158" i="1"/>
  <c r="Y158" i="1" s="1"/>
  <c r="P158" i="1"/>
  <c r="I158" i="1"/>
  <c r="H158" i="1"/>
  <c r="F158" i="1"/>
  <c r="J158" i="1" s="1"/>
  <c r="AM157" i="1"/>
  <c r="AK157" i="1"/>
  <c r="AI157" i="1"/>
  <c r="AG157" i="1"/>
  <c r="AN157" i="1" s="1"/>
  <c r="AE157" i="1"/>
  <c r="AC157" i="1"/>
  <c r="AA157" i="1"/>
  <c r="X157" i="1"/>
  <c r="V157" i="1"/>
  <c r="T157" i="1"/>
  <c r="R157" i="1"/>
  <c r="Y157" i="1" s="1"/>
  <c r="P157" i="1"/>
  <c r="AO157" i="1" s="1"/>
  <c r="AP157" i="1" s="1"/>
  <c r="I157" i="1"/>
  <c r="H157" i="1"/>
  <c r="F157" i="1"/>
  <c r="J157" i="1" s="1"/>
  <c r="AM156" i="1"/>
  <c r="AK156" i="1"/>
  <c r="AI156" i="1"/>
  <c r="AG156" i="1"/>
  <c r="AE156" i="1"/>
  <c r="AC156" i="1"/>
  <c r="AA156" i="1"/>
  <c r="Y156" i="1"/>
  <c r="X156" i="1"/>
  <c r="V156" i="1"/>
  <c r="T156" i="1"/>
  <c r="R156" i="1"/>
  <c r="P156" i="1"/>
  <c r="J156" i="1"/>
  <c r="I156" i="1"/>
  <c r="H156" i="1"/>
  <c r="F156" i="1"/>
  <c r="AM155" i="1"/>
  <c r="AK155" i="1"/>
  <c r="AI155" i="1"/>
  <c r="AG155" i="1"/>
  <c r="AE155" i="1"/>
  <c r="AN155" i="1" s="1"/>
  <c r="AC155" i="1"/>
  <c r="AA155" i="1"/>
  <c r="X155" i="1"/>
  <c r="V155" i="1"/>
  <c r="T155" i="1"/>
  <c r="R155" i="1"/>
  <c r="Y155" i="1" s="1"/>
  <c r="P155" i="1"/>
  <c r="I155" i="1"/>
  <c r="H155" i="1"/>
  <c r="F155" i="1"/>
  <c r="J155" i="1" s="1"/>
  <c r="AM154" i="1"/>
  <c r="AK154" i="1"/>
  <c r="AI154" i="1"/>
  <c r="AG154" i="1"/>
  <c r="AE154" i="1"/>
  <c r="AN154" i="1" s="1"/>
  <c r="AC154" i="1"/>
  <c r="AA154" i="1"/>
  <c r="X154" i="1"/>
  <c r="V154" i="1"/>
  <c r="T154" i="1"/>
  <c r="R154" i="1"/>
  <c r="Y154" i="1" s="1"/>
  <c r="P154" i="1"/>
  <c r="I154" i="1"/>
  <c r="H154" i="1"/>
  <c r="F154" i="1"/>
  <c r="J154" i="1" s="1"/>
  <c r="AM153" i="1"/>
  <c r="AK153" i="1"/>
  <c r="AI153" i="1"/>
  <c r="AG153" i="1"/>
  <c r="AE153" i="1"/>
  <c r="AC153" i="1"/>
  <c r="AA153" i="1"/>
  <c r="Y153" i="1"/>
  <c r="X153" i="1"/>
  <c r="V153" i="1"/>
  <c r="T153" i="1"/>
  <c r="R153" i="1"/>
  <c r="P153" i="1"/>
  <c r="J153" i="1"/>
  <c r="I153" i="1"/>
  <c r="H153" i="1"/>
  <c r="F153" i="1"/>
  <c r="AM152" i="1"/>
  <c r="AK152" i="1"/>
  <c r="AI152" i="1"/>
  <c r="AG152" i="1"/>
  <c r="AE152" i="1"/>
  <c r="AN152" i="1" s="1"/>
  <c r="AC152" i="1"/>
  <c r="AA152" i="1"/>
  <c r="X152" i="1"/>
  <c r="V152" i="1"/>
  <c r="T152" i="1"/>
  <c r="R152" i="1"/>
  <c r="Y152" i="1" s="1"/>
  <c r="P152" i="1"/>
  <c r="I152" i="1"/>
  <c r="H152" i="1"/>
  <c r="F152" i="1"/>
  <c r="J152" i="1" s="1"/>
  <c r="AM151" i="1"/>
  <c r="AK151" i="1"/>
  <c r="AI151" i="1"/>
  <c r="AG151" i="1"/>
  <c r="AE151" i="1"/>
  <c r="AN151" i="1" s="1"/>
  <c r="AC151" i="1"/>
  <c r="AA151" i="1"/>
  <c r="X151" i="1"/>
  <c r="V151" i="1"/>
  <c r="T151" i="1"/>
  <c r="R151" i="1"/>
  <c r="Y151" i="1" s="1"/>
  <c r="P151" i="1"/>
  <c r="I151" i="1"/>
  <c r="H151" i="1"/>
  <c r="F151" i="1"/>
  <c r="J151" i="1" s="1"/>
  <c r="AM150" i="1"/>
  <c r="AK150" i="1"/>
  <c r="AI150" i="1"/>
  <c r="AG150" i="1"/>
  <c r="AE150" i="1"/>
  <c r="AC150" i="1"/>
  <c r="AA150" i="1"/>
  <c r="Y150" i="1"/>
  <c r="X150" i="1"/>
  <c r="V150" i="1"/>
  <c r="T150" i="1"/>
  <c r="R150" i="1"/>
  <c r="P150" i="1"/>
  <c r="J150" i="1"/>
  <c r="I150" i="1"/>
  <c r="H150" i="1"/>
  <c r="F150" i="1"/>
  <c r="AM149" i="1"/>
  <c r="AK149" i="1"/>
  <c r="AI149" i="1"/>
  <c r="AG149" i="1"/>
  <c r="AE149" i="1"/>
  <c r="AN149" i="1" s="1"/>
  <c r="AC149" i="1"/>
  <c r="AA149" i="1"/>
  <c r="X149" i="1"/>
  <c r="V149" i="1"/>
  <c r="T149" i="1"/>
  <c r="R149" i="1"/>
  <c r="Y149" i="1" s="1"/>
  <c r="P149" i="1"/>
  <c r="I149" i="1"/>
  <c r="H149" i="1"/>
  <c r="F149" i="1"/>
  <c r="J149" i="1" s="1"/>
  <c r="AM148" i="1"/>
  <c r="AK148" i="1"/>
  <c r="AI148" i="1"/>
  <c r="AG148" i="1"/>
  <c r="AE148" i="1"/>
  <c r="AN148" i="1" s="1"/>
  <c r="AC148" i="1"/>
  <c r="AA148" i="1"/>
  <c r="X148" i="1"/>
  <c r="V148" i="1"/>
  <c r="T148" i="1"/>
  <c r="R148" i="1"/>
  <c r="Y148" i="1" s="1"/>
  <c r="P148" i="1"/>
  <c r="I148" i="1"/>
  <c r="H148" i="1"/>
  <c r="F148" i="1"/>
  <c r="J148" i="1" s="1"/>
  <c r="AM147" i="1"/>
  <c r="AK147" i="1"/>
  <c r="AI147" i="1"/>
  <c r="AG147" i="1"/>
  <c r="AE147" i="1"/>
  <c r="AC147" i="1"/>
  <c r="AA147" i="1"/>
  <c r="Y147" i="1"/>
  <c r="X147" i="1"/>
  <c r="V147" i="1"/>
  <c r="T147" i="1"/>
  <c r="R147" i="1"/>
  <c r="P147" i="1"/>
  <c r="J147" i="1"/>
  <c r="I147" i="1"/>
  <c r="H147" i="1"/>
  <c r="F147" i="1"/>
  <c r="AM146" i="1"/>
  <c r="AK146" i="1"/>
  <c r="AI146" i="1"/>
  <c r="AG146" i="1"/>
  <c r="AE146" i="1"/>
  <c r="AN146" i="1" s="1"/>
  <c r="AC146" i="1"/>
  <c r="AA146" i="1"/>
  <c r="X146" i="1"/>
  <c r="V146" i="1"/>
  <c r="T146" i="1"/>
  <c r="R146" i="1"/>
  <c r="Y146" i="1" s="1"/>
  <c r="P146" i="1"/>
  <c r="I146" i="1"/>
  <c r="H146" i="1"/>
  <c r="F146" i="1"/>
  <c r="J146" i="1" s="1"/>
  <c r="AM145" i="1"/>
  <c r="AK145" i="1"/>
  <c r="AI145" i="1"/>
  <c r="AG145" i="1"/>
  <c r="AE145" i="1"/>
  <c r="AN145" i="1" s="1"/>
  <c r="AC145" i="1"/>
  <c r="AA145" i="1"/>
  <c r="X145" i="1"/>
  <c r="V145" i="1"/>
  <c r="T145" i="1"/>
  <c r="R145" i="1"/>
  <c r="Y145" i="1" s="1"/>
  <c r="P145" i="1"/>
  <c r="I145" i="1"/>
  <c r="H145" i="1"/>
  <c r="F145" i="1"/>
  <c r="J145" i="1" s="1"/>
  <c r="AM144" i="1"/>
  <c r="AK144" i="1"/>
  <c r="AI144" i="1"/>
  <c r="AG144" i="1"/>
  <c r="AE144" i="1"/>
  <c r="AC144" i="1"/>
  <c r="AA144" i="1"/>
  <c r="Y144" i="1"/>
  <c r="X144" i="1"/>
  <c r="V144" i="1"/>
  <c r="T144" i="1"/>
  <c r="R144" i="1"/>
  <c r="P144" i="1"/>
  <c r="J144" i="1"/>
  <c r="I144" i="1"/>
  <c r="H144" i="1"/>
  <c r="F144" i="1"/>
  <c r="AM143" i="1"/>
  <c r="AK143" i="1"/>
  <c r="AI143" i="1"/>
  <c r="AG143" i="1"/>
  <c r="AE143" i="1"/>
  <c r="AN143" i="1" s="1"/>
  <c r="AC143" i="1"/>
  <c r="AA143" i="1"/>
  <c r="X143" i="1"/>
  <c r="V143" i="1"/>
  <c r="T143" i="1"/>
  <c r="R143" i="1"/>
  <c r="Y143" i="1" s="1"/>
  <c r="P143" i="1"/>
  <c r="I143" i="1"/>
  <c r="H143" i="1"/>
  <c r="F143" i="1"/>
  <c r="J143" i="1" s="1"/>
  <c r="AM142" i="1"/>
  <c r="AK142" i="1"/>
  <c r="AI142" i="1"/>
  <c r="AG142" i="1"/>
  <c r="AE142" i="1"/>
  <c r="AN142" i="1" s="1"/>
  <c r="AC142" i="1"/>
  <c r="AA142" i="1"/>
  <c r="X142" i="1"/>
  <c r="V142" i="1"/>
  <c r="T142" i="1"/>
  <c r="R142" i="1"/>
  <c r="Y142" i="1" s="1"/>
  <c r="P142" i="1"/>
  <c r="I142" i="1"/>
  <c r="H142" i="1"/>
  <c r="F142" i="1"/>
  <c r="J142" i="1" s="1"/>
  <c r="AM141" i="1"/>
  <c r="AK141" i="1"/>
  <c r="AI141" i="1"/>
  <c r="AG141" i="1"/>
  <c r="AE141" i="1"/>
  <c r="AC141" i="1"/>
  <c r="AA141" i="1"/>
  <c r="Y141" i="1"/>
  <c r="X141" i="1"/>
  <c r="V141" i="1"/>
  <c r="T141" i="1"/>
  <c r="R141" i="1"/>
  <c r="P141" i="1"/>
  <c r="J141" i="1"/>
  <c r="I141" i="1"/>
  <c r="H141" i="1"/>
  <c r="F141" i="1"/>
  <c r="AM140" i="1"/>
  <c r="AK140" i="1"/>
  <c r="AI140" i="1"/>
  <c r="AG140" i="1"/>
  <c r="AE140" i="1"/>
  <c r="AN140" i="1" s="1"/>
  <c r="AC140" i="1"/>
  <c r="AA140" i="1"/>
  <c r="X140" i="1"/>
  <c r="V140" i="1"/>
  <c r="T140" i="1"/>
  <c r="R140" i="1"/>
  <c r="Y140" i="1" s="1"/>
  <c r="P140" i="1"/>
  <c r="I140" i="1"/>
  <c r="H140" i="1"/>
  <c r="F140" i="1"/>
  <c r="J140" i="1" s="1"/>
  <c r="AM139" i="1"/>
  <c r="AK139" i="1"/>
  <c r="AI139" i="1"/>
  <c r="AG139" i="1"/>
  <c r="AE139" i="1"/>
  <c r="AN139" i="1" s="1"/>
  <c r="AC139" i="1"/>
  <c r="AA139" i="1"/>
  <c r="X139" i="1"/>
  <c r="V139" i="1"/>
  <c r="T139" i="1"/>
  <c r="R139" i="1"/>
  <c r="Y139" i="1" s="1"/>
  <c r="P139" i="1"/>
  <c r="I139" i="1"/>
  <c r="H139" i="1"/>
  <c r="F139" i="1"/>
  <c r="J139" i="1" s="1"/>
  <c r="AM138" i="1"/>
  <c r="AK138" i="1"/>
  <c r="AI138" i="1"/>
  <c r="AG138" i="1"/>
  <c r="AE138" i="1"/>
  <c r="AC138" i="1"/>
  <c r="AA138" i="1"/>
  <c r="X138" i="1"/>
  <c r="Y138" i="1" s="1"/>
  <c r="V138" i="1"/>
  <c r="T138" i="1"/>
  <c r="R138" i="1"/>
  <c r="P138" i="1"/>
  <c r="J138" i="1"/>
  <c r="I138" i="1"/>
  <c r="H138" i="1"/>
  <c r="F138" i="1"/>
  <c r="AM137" i="1"/>
  <c r="AK137" i="1"/>
  <c r="AI137" i="1"/>
  <c r="AG137" i="1"/>
  <c r="AE137" i="1"/>
  <c r="AN137" i="1" s="1"/>
  <c r="AC137" i="1"/>
  <c r="AA137" i="1"/>
  <c r="X137" i="1"/>
  <c r="V137" i="1"/>
  <c r="T137" i="1"/>
  <c r="R137" i="1"/>
  <c r="Y137" i="1" s="1"/>
  <c r="P137" i="1"/>
  <c r="I137" i="1"/>
  <c r="H137" i="1"/>
  <c r="F137" i="1"/>
  <c r="J137" i="1" s="1"/>
  <c r="AM136" i="1"/>
  <c r="AK136" i="1"/>
  <c r="AI136" i="1"/>
  <c r="AG136" i="1"/>
  <c r="AE136" i="1"/>
  <c r="AN136" i="1" s="1"/>
  <c r="AC136" i="1"/>
  <c r="AA136" i="1"/>
  <c r="X136" i="1"/>
  <c r="V136" i="1"/>
  <c r="T136" i="1"/>
  <c r="R136" i="1"/>
  <c r="Y136" i="1" s="1"/>
  <c r="P136" i="1"/>
  <c r="I136" i="1"/>
  <c r="H136" i="1"/>
  <c r="F136" i="1"/>
  <c r="AM135" i="1"/>
  <c r="AK135" i="1"/>
  <c r="AI135" i="1"/>
  <c r="AG135" i="1"/>
  <c r="AE135" i="1"/>
  <c r="AC135" i="1"/>
  <c r="AA135" i="1"/>
  <c r="Y135" i="1"/>
  <c r="X135" i="1"/>
  <c r="V135" i="1"/>
  <c r="T135" i="1"/>
  <c r="R135" i="1"/>
  <c r="P135" i="1"/>
  <c r="J135" i="1"/>
  <c r="I135" i="1"/>
  <c r="H135" i="1"/>
  <c r="F135" i="1"/>
  <c r="AN134" i="1"/>
  <c r="AM134" i="1"/>
  <c r="AK134" i="1"/>
  <c r="AI134" i="1"/>
  <c r="AG134" i="1"/>
  <c r="AE134" i="1"/>
  <c r="AC134" i="1"/>
  <c r="AA134" i="1"/>
  <c r="X134" i="1"/>
  <c r="V134" i="1"/>
  <c r="T134" i="1"/>
  <c r="R134" i="1"/>
  <c r="Y134" i="1" s="1"/>
  <c r="P134" i="1"/>
  <c r="I134" i="1"/>
  <c r="H134" i="1"/>
  <c r="F134" i="1"/>
  <c r="J134" i="1" s="1"/>
  <c r="AM133" i="1"/>
  <c r="AK133" i="1"/>
  <c r="AI133" i="1"/>
  <c r="AG133" i="1"/>
  <c r="AE133" i="1"/>
  <c r="AC133" i="1"/>
  <c r="AA133" i="1"/>
  <c r="X133" i="1"/>
  <c r="V133" i="1"/>
  <c r="T133" i="1"/>
  <c r="R133" i="1"/>
  <c r="Y133" i="1" s="1"/>
  <c r="P133" i="1"/>
  <c r="I133" i="1"/>
  <c r="H133" i="1"/>
  <c r="F133" i="1"/>
  <c r="J133" i="1" s="1"/>
  <c r="AM132" i="1"/>
  <c r="AK132" i="1"/>
  <c r="AI132" i="1"/>
  <c r="AG132" i="1"/>
  <c r="AE132" i="1"/>
  <c r="AC132" i="1"/>
  <c r="AA132" i="1"/>
  <c r="X132" i="1"/>
  <c r="Y132" i="1" s="1"/>
  <c r="V132" i="1"/>
  <c r="T132" i="1"/>
  <c r="R132" i="1"/>
  <c r="P132" i="1"/>
  <c r="J132" i="1"/>
  <c r="I132" i="1"/>
  <c r="H132" i="1"/>
  <c r="F132" i="1"/>
  <c r="AM131" i="1"/>
  <c r="AK131" i="1"/>
  <c r="AI131" i="1"/>
  <c r="AG131" i="1"/>
  <c r="AE131" i="1"/>
  <c r="AN131" i="1" s="1"/>
  <c r="AC131" i="1"/>
  <c r="AA131" i="1"/>
  <c r="X131" i="1"/>
  <c r="V131" i="1"/>
  <c r="T131" i="1"/>
  <c r="R131" i="1"/>
  <c r="Y131" i="1" s="1"/>
  <c r="P131" i="1"/>
  <c r="I131" i="1"/>
  <c r="H131" i="1"/>
  <c r="F131" i="1"/>
  <c r="J131" i="1" s="1"/>
  <c r="AM130" i="1"/>
  <c r="AK130" i="1"/>
  <c r="AI130" i="1"/>
  <c r="AG130" i="1"/>
  <c r="AE130" i="1"/>
  <c r="AN130" i="1" s="1"/>
  <c r="AC130" i="1"/>
  <c r="AA130" i="1"/>
  <c r="X130" i="1"/>
  <c r="V130" i="1"/>
  <c r="T130" i="1"/>
  <c r="R130" i="1"/>
  <c r="P130" i="1"/>
  <c r="I130" i="1"/>
  <c r="H130" i="1"/>
  <c r="F130" i="1"/>
  <c r="J130" i="1" s="1"/>
  <c r="AM129" i="1"/>
  <c r="AK129" i="1"/>
  <c r="AI129" i="1"/>
  <c r="AG129" i="1"/>
  <c r="AE129" i="1"/>
  <c r="AN129" i="1" s="1"/>
  <c r="AC129" i="1"/>
  <c r="AA129" i="1"/>
  <c r="X129" i="1"/>
  <c r="Y129" i="1" s="1"/>
  <c r="V129" i="1"/>
  <c r="T129" i="1"/>
  <c r="R129" i="1"/>
  <c r="P129" i="1"/>
  <c r="J129" i="1"/>
  <c r="I129" i="1"/>
  <c r="H129" i="1"/>
  <c r="F129" i="1"/>
  <c r="AM128" i="1"/>
  <c r="AK128" i="1"/>
  <c r="AI128" i="1"/>
  <c r="AG128" i="1"/>
  <c r="AE128" i="1"/>
  <c r="AN128" i="1" s="1"/>
  <c r="AC128" i="1"/>
  <c r="AA128" i="1"/>
  <c r="X128" i="1"/>
  <c r="V128" i="1"/>
  <c r="T128" i="1"/>
  <c r="R128" i="1"/>
  <c r="Y128" i="1" s="1"/>
  <c r="P128" i="1"/>
  <c r="I128" i="1"/>
  <c r="H128" i="1"/>
  <c r="F128" i="1"/>
  <c r="J128" i="1" s="1"/>
  <c r="AM127" i="1"/>
  <c r="AK127" i="1"/>
  <c r="AI127" i="1"/>
  <c r="AG127" i="1"/>
  <c r="AE127" i="1"/>
  <c r="AN127" i="1" s="1"/>
  <c r="AC127" i="1"/>
  <c r="AA127" i="1"/>
  <c r="X127" i="1"/>
  <c r="V127" i="1"/>
  <c r="T127" i="1"/>
  <c r="R127" i="1"/>
  <c r="P127" i="1"/>
  <c r="I127" i="1"/>
  <c r="H127" i="1"/>
  <c r="F127" i="1"/>
  <c r="AM126" i="1"/>
  <c r="AK126" i="1"/>
  <c r="AI126" i="1"/>
  <c r="AG126" i="1"/>
  <c r="AE126" i="1"/>
  <c r="AC126" i="1"/>
  <c r="AA126" i="1"/>
  <c r="X126" i="1"/>
  <c r="Y126" i="1" s="1"/>
  <c r="V126" i="1"/>
  <c r="T126" i="1"/>
  <c r="R126" i="1"/>
  <c r="P126" i="1"/>
  <c r="J126" i="1"/>
  <c r="I126" i="1"/>
  <c r="H126" i="1"/>
  <c r="F126" i="1"/>
  <c r="AM125" i="1"/>
  <c r="AK125" i="1"/>
  <c r="AI125" i="1"/>
  <c r="AN125" i="1" s="1"/>
  <c r="AG125" i="1"/>
  <c r="AE125" i="1"/>
  <c r="AC125" i="1"/>
  <c r="AA125" i="1"/>
  <c r="X125" i="1"/>
  <c r="V125" i="1"/>
  <c r="T125" i="1"/>
  <c r="R125" i="1"/>
  <c r="Y125" i="1" s="1"/>
  <c r="P125" i="1"/>
  <c r="I125" i="1"/>
  <c r="H125" i="1"/>
  <c r="F125" i="1"/>
  <c r="J125" i="1" s="1"/>
  <c r="AN124" i="1"/>
  <c r="AM124" i="1"/>
  <c r="AK124" i="1"/>
  <c r="AI124" i="1"/>
  <c r="AG124" i="1"/>
  <c r="AE124" i="1"/>
  <c r="AC124" i="1"/>
  <c r="AA124" i="1"/>
  <c r="X124" i="1"/>
  <c r="V124" i="1"/>
  <c r="T124" i="1"/>
  <c r="R124" i="1"/>
  <c r="Y124" i="1" s="1"/>
  <c r="P124" i="1"/>
  <c r="I124" i="1"/>
  <c r="H124" i="1"/>
  <c r="F124" i="1"/>
  <c r="AM123" i="1"/>
  <c r="AK123" i="1"/>
  <c r="AI123" i="1"/>
  <c r="AG123" i="1"/>
  <c r="AE123" i="1"/>
  <c r="AC123" i="1"/>
  <c r="AA123" i="1"/>
  <c r="X123" i="1"/>
  <c r="V123" i="1"/>
  <c r="T123" i="1"/>
  <c r="Y123" i="1" s="1"/>
  <c r="R123" i="1"/>
  <c r="P123" i="1"/>
  <c r="I123" i="1"/>
  <c r="H123" i="1"/>
  <c r="F123" i="1"/>
  <c r="J123" i="1" s="1"/>
  <c r="AM122" i="1"/>
  <c r="AN122" i="1" s="1"/>
  <c r="AK122" i="1"/>
  <c r="AI122" i="1"/>
  <c r="AG122" i="1"/>
  <c r="AE122" i="1"/>
  <c r="AC122" i="1"/>
  <c r="AA122" i="1"/>
  <c r="X122" i="1"/>
  <c r="V122" i="1"/>
  <c r="T122" i="1"/>
  <c r="R122" i="1"/>
  <c r="Y122" i="1" s="1"/>
  <c r="P122" i="1"/>
  <c r="I122" i="1"/>
  <c r="H122" i="1"/>
  <c r="F122" i="1"/>
  <c r="J122" i="1" s="1"/>
  <c r="AM121" i="1"/>
  <c r="AK121" i="1"/>
  <c r="AI121" i="1"/>
  <c r="AG121" i="1"/>
  <c r="AE121" i="1"/>
  <c r="AN121" i="1" s="1"/>
  <c r="AC121" i="1"/>
  <c r="AA121" i="1"/>
  <c r="X121" i="1"/>
  <c r="V121" i="1"/>
  <c r="T121" i="1"/>
  <c r="R121" i="1"/>
  <c r="P121" i="1"/>
  <c r="I121" i="1"/>
  <c r="H121" i="1"/>
  <c r="F121" i="1"/>
  <c r="J121" i="1" s="1"/>
  <c r="AM120" i="1"/>
  <c r="AK120" i="1"/>
  <c r="AI120" i="1"/>
  <c r="AG120" i="1"/>
  <c r="AE120" i="1"/>
  <c r="AN120" i="1" s="1"/>
  <c r="AC120" i="1"/>
  <c r="AA120" i="1"/>
  <c r="X120" i="1"/>
  <c r="V120" i="1"/>
  <c r="T120" i="1"/>
  <c r="Y120" i="1" s="1"/>
  <c r="R120" i="1"/>
  <c r="P120" i="1"/>
  <c r="I120" i="1"/>
  <c r="H120" i="1"/>
  <c r="F120" i="1"/>
  <c r="J120" i="1" s="1"/>
  <c r="AM119" i="1"/>
  <c r="AK119" i="1"/>
  <c r="AI119" i="1"/>
  <c r="AG119" i="1"/>
  <c r="AE119" i="1"/>
  <c r="AN119" i="1" s="1"/>
  <c r="AC119" i="1"/>
  <c r="AA119" i="1"/>
  <c r="X119" i="1"/>
  <c r="V119" i="1"/>
  <c r="T119" i="1"/>
  <c r="R119" i="1"/>
  <c r="Y119" i="1" s="1"/>
  <c r="P119" i="1"/>
  <c r="I119" i="1"/>
  <c r="H119" i="1"/>
  <c r="F119" i="1"/>
  <c r="J119" i="1" s="1"/>
  <c r="AM118" i="1"/>
  <c r="AK118" i="1"/>
  <c r="AI118" i="1"/>
  <c r="AG118" i="1"/>
  <c r="AE118" i="1"/>
  <c r="AC118" i="1"/>
  <c r="AA118" i="1"/>
  <c r="X118" i="1"/>
  <c r="V118" i="1"/>
  <c r="T118" i="1"/>
  <c r="R118" i="1"/>
  <c r="P118" i="1"/>
  <c r="I118" i="1"/>
  <c r="H118" i="1"/>
  <c r="F118" i="1"/>
  <c r="J118" i="1" s="1"/>
  <c r="AM117" i="1"/>
  <c r="AK117" i="1"/>
  <c r="AI117" i="1"/>
  <c r="AG117" i="1"/>
  <c r="AE117" i="1"/>
  <c r="AC117" i="1"/>
  <c r="AA117" i="1"/>
  <c r="X117" i="1"/>
  <c r="V117" i="1"/>
  <c r="T117" i="1"/>
  <c r="Y117" i="1" s="1"/>
  <c r="R117" i="1"/>
  <c r="P117" i="1"/>
  <c r="J117" i="1"/>
  <c r="I117" i="1"/>
  <c r="H117" i="1"/>
  <c r="F117" i="1"/>
  <c r="AM116" i="1"/>
  <c r="AK116" i="1"/>
  <c r="AI116" i="1"/>
  <c r="AG116" i="1"/>
  <c r="AE116" i="1"/>
  <c r="AN116" i="1" s="1"/>
  <c r="AC116" i="1"/>
  <c r="AA116" i="1"/>
  <c r="X116" i="1"/>
  <c r="V116" i="1"/>
  <c r="T116" i="1"/>
  <c r="R116" i="1"/>
  <c r="P116" i="1"/>
  <c r="I116" i="1"/>
  <c r="H116" i="1"/>
  <c r="F116" i="1"/>
  <c r="J116" i="1" s="1"/>
  <c r="AM115" i="1"/>
  <c r="AK115" i="1"/>
  <c r="AI115" i="1"/>
  <c r="AG115" i="1"/>
  <c r="AE115" i="1"/>
  <c r="AN115" i="1" s="1"/>
  <c r="AC115" i="1"/>
  <c r="AA115" i="1"/>
  <c r="X115" i="1"/>
  <c r="V115" i="1"/>
  <c r="T115" i="1"/>
  <c r="R115" i="1"/>
  <c r="Y115" i="1" s="1"/>
  <c r="P115" i="1"/>
  <c r="I115" i="1"/>
  <c r="H115" i="1"/>
  <c r="F115" i="1"/>
  <c r="AM114" i="1"/>
  <c r="AK114" i="1"/>
  <c r="AI114" i="1"/>
  <c r="AG114" i="1"/>
  <c r="AE114" i="1"/>
  <c r="AC114" i="1"/>
  <c r="AA114" i="1"/>
  <c r="X114" i="1"/>
  <c r="V114" i="1"/>
  <c r="T114" i="1"/>
  <c r="Y114" i="1" s="1"/>
  <c r="R114" i="1"/>
  <c r="P114" i="1"/>
  <c r="I114" i="1"/>
  <c r="H114" i="1"/>
  <c r="F114" i="1"/>
  <c r="J114" i="1" s="1"/>
  <c r="AM113" i="1"/>
  <c r="AK113" i="1"/>
  <c r="AI113" i="1"/>
  <c r="AG113" i="1"/>
  <c r="AE113" i="1"/>
  <c r="AN113" i="1" s="1"/>
  <c r="AC113" i="1"/>
  <c r="AA113" i="1"/>
  <c r="X113" i="1"/>
  <c r="V113" i="1"/>
  <c r="T113" i="1"/>
  <c r="R113" i="1"/>
  <c r="Y113" i="1" s="1"/>
  <c r="P113" i="1"/>
  <c r="I113" i="1"/>
  <c r="H113" i="1"/>
  <c r="F113" i="1"/>
  <c r="J113" i="1" s="1"/>
  <c r="AM112" i="1"/>
  <c r="AK112" i="1"/>
  <c r="AI112" i="1"/>
  <c r="AG112" i="1"/>
  <c r="AE112" i="1"/>
  <c r="AC112" i="1"/>
  <c r="AA112" i="1"/>
  <c r="X112" i="1"/>
  <c r="V112" i="1"/>
  <c r="T112" i="1"/>
  <c r="R112" i="1"/>
  <c r="P112" i="1"/>
  <c r="I112" i="1"/>
  <c r="H112" i="1"/>
  <c r="F112" i="1"/>
  <c r="J112" i="1" s="1"/>
  <c r="AM111" i="1"/>
  <c r="AK111" i="1"/>
  <c r="AI111" i="1"/>
  <c r="AG111" i="1"/>
  <c r="AE111" i="1"/>
  <c r="AN111" i="1" s="1"/>
  <c r="AC111" i="1"/>
  <c r="AA111" i="1"/>
  <c r="X111" i="1"/>
  <c r="V111" i="1"/>
  <c r="T111" i="1"/>
  <c r="Y111" i="1" s="1"/>
  <c r="R111" i="1"/>
  <c r="P111" i="1"/>
  <c r="AO111" i="1" s="1"/>
  <c r="AP111" i="1" s="1"/>
  <c r="I111" i="1"/>
  <c r="H111" i="1"/>
  <c r="F111" i="1"/>
  <c r="J111" i="1" s="1"/>
  <c r="AM110" i="1"/>
  <c r="AK110" i="1"/>
  <c r="AI110" i="1"/>
  <c r="AG110" i="1"/>
  <c r="AE110" i="1"/>
  <c r="AN110" i="1" s="1"/>
  <c r="AC110" i="1"/>
  <c r="AA110" i="1"/>
  <c r="X110" i="1"/>
  <c r="V110" i="1"/>
  <c r="T110" i="1"/>
  <c r="R110" i="1"/>
  <c r="Y110" i="1" s="1"/>
  <c r="P110" i="1"/>
  <c r="I110" i="1"/>
  <c r="H110" i="1"/>
  <c r="F110" i="1"/>
  <c r="J110" i="1" s="1"/>
  <c r="AM109" i="1"/>
  <c r="AK109" i="1"/>
  <c r="AI109" i="1"/>
  <c r="AG109" i="1"/>
  <c r="AE109" i="1"/>
  <c r="AC109" i="1"/>
  <c r="AA109" i="1"/>
  <c r="X109" i="1"/>
  <c r="V109" i="1"/>
  <c r="T109" i="1"/>
  <c r="R109" i="1"/>
  <c r="Y109" i="1" s="1"/>
  <c r="P109" i="1"/>
  <c r="I109" i="1"/>
  <c r="H109" i="1"/>
  <c r="F109" i="1"/>
  <c r="J109" i="1" s="1"/>
  <c r="AM108" i="1"/>
  <c r="AK108" i="1"/>
  <c r="AI108" i="1"/>
  <c r="AG108" i="1"/>
  <c r="AE108" i="1"/>
  <c r="AN108" i="1" s="1"/>
  <c r="AC108" i="1"/>
  <c r="AA108" i="1"/>
  <c r="X108" i="1"/>
  <c r="Y108" i="1" s="1"/>
  <c r="AO108" i="1" s="1"/>
  <c r="AP108" i="1" s="1"/>
  <c r="V108" i="1"/>
  <c r="T108" i="1"/>
  <c r="R108" i="1"/>
  <c r="P108" i="1"/>
  <c r="I108" i="1"/>
  <c r="H108" i="1"/>
  <c r="F108" i="1"/>
  <c r="J108" i="1" s="1"/>
  <c r="AM107" i="1"/>
  <c r="AK107" i="1"/>
  <c r="AI107" i="1"/>
  <c r="AN107" i="1" s="1"/>
  <c r="AG107" i="1"/>
  <c r="AE107" i="1"/>
  <c r="AC107" i="1"/>
  <c r="AA107" i="1"/>
  <c r="X107" i="1"/>
  <c r="V107" i="1"/>
  <c r="T107" i="1"/>
  <c r="R107" i="1"/>
  <c r="Y107" i="1" s="1"/>
  <c r="P107" i="1"/>
  <c r="I107" i="1"/>
  <c r="H107" i="1"/>
  <c r="F107" i="1"/>
  <c r="J107" i="1" s="1"/>
  <c r="AM106" i="1"/>
  <c r="AK106" i="1"/>
  <c r="AI106" i="1"/>
  <c r="AG106" i="1"/>
  <c r="AE106" i="1"/>
  <c r="AN106" i="1" s="1"/>
  <c r="AC106" i="1"/>
  <c r="AA106" i="1"/>
  <c r="X106" i="1"/>
  <c r="V106" i="1"/>
  <c r="T106" i="1"/>
  <c r="R106" i="1"/>
  <c r="Y106" i="1" s="1"/>
  <c r="P106" i="1"/>
  <c r="I106" i="1"/>
  <c r="H106" i="1"/>
  <c r="F106" i="1"/>
  <c r="AM105" i="1"/>
  <c r="AK105" i="1"/>
  <c r="AI105" i="1"/>
  <c r="AG105" i="1"/>
  <c r="AE105" i="1"/>
  <c r="AC105" i="1"/>
  <c r="AA105" i="1"/>
  <c r="X105" i="1"/>
  <c r="V105" i="1"/>
  <c r="T105" i="1"/>
  <c r="Y105" i="1" s="1"/>
  <c r="R105" i="1"/>
  <c r="P105" i="1"/>
  <c r="I105" i="1"/>
  <c r="H105" i="1"/>
  <c r="F105" i="1"/>
  <c r="J105" i="1" s="1"/>
  <c r="AM104" i="1"/>
  <c r="AN104" i="1" s="1"/>
  <c r="AK104" i="1"/>
  <c r="AI104" i="1"/>
  <c r="AG104" i="1"/>
  <c r="AE104" i="1"/>
  <c r="AC104" i="1"/>
  <c r="AA104" i="1"/>
  <c r="X104" i="1"/>
  <c r="V104" i="1"/>
  <c r="T104" i="1"/>
  <c r="R104" i="1"/>
  <c r="Y104" i="1" s="1"/>
  <c r="P104" i="1"/>
  <c r="I104" i="1"/>
  <c r="H104" i="1"/>
  <c r="F104" i="1"/>
  <c r="J104" i="1" s="1"/>
  <c r="AM103" i="1"/>
  <c r="AK103" i="1"/>
  <c r="AI103" i="1"/>
  <c r="AG103" i="1"/>
  <c r="AE103" i="1"/>
  <c r="AN103" i="1" s="1"/>
  <c r="AC103" i="1"/>
  <c r="AA103" i="1"/>
  <c r="X103" i="1"/>
  <c r="V103" i="1"/>
  <c r="T103" i="1"/>
  <c r="R103" i="1"/>
  <c r="P103" i="1"/>
  <c r="I103" i="1"/>
  <c r="H103" i="1"/>
  <c r="F103" i="1"/>
  <c r="J103" i="1" s="1"/>
  <c r="AM102" i="1"/>
  <c r="AK102" i="1"/>
  <c r="AI102" i="1"/>
  <c r="AG102" i="1"/>
  <c r="AE102" i="1"/>
  <c r="AN102" i="1" s="1"/>
  <c r="AC102" i="1"/>
  <c r="AA102" i="1"/>
  <c r="X102" i="1"/>
  <c r="V102" i="1"/>
  <c r="T102" i="1"/>
  <c r="Y102" i="1" s="1"/>
  <c r="R102" i="1"/>
  <c r="P102" i="1"/>
  <c r="AO102" i="1" s="1"/>
  <c r="AP102" i="1" s="1"/>
  <c r="I102" i="1"/>
  <c r="H102" i="1"/>
  <c r="F102" i="1"/>
  <c r="J102" i="1" s="1"/>
  <c r="AM101" i="1"/>
  <c r="AK101" i="1"/>
  <c r="AI101" i="1"/>
  <c r="AG101" i="1"/>
  <c r="AE101" i="1"/>
  <c r="AN101" i="1" s="1"/>
  <c r="AC101" i="1"/>
  <c r="AA101" i="1"/>
  <c r="Y101" i="1"/>
  <c r="X101" i="1"/>
  <c r="V101" i="1"/>
  <c r="T101" i="1"/>
  <c r="R101" i="1"/>
  <c r="P101" i="1"/>
  <c r="I101" i="1"/>
  <c r="H101" i="1"/>
  <c r="F101" i="1"/>
  <c r="J101" i="1" s="1"/>
  <c r="AN100" i="1"/>
  <c r="AM100" i="1"/>
  <c r="AK100" i="1"/>
  <c r="AI100" i="1"/>
  <c r="AG100" i="1"/>
  <c r="AE100" i="1"/>
  <c r="AC100" i="1"/>
  <c r="AA100" i="1"/>
  <c r="X100" i="1"/>
  <c r="V100" i="1"/>
  <c r="T100" i="1"/>
  <c r="R100" i="1"/>
  <c r="Y100" i="1" s="1"/>
  <c r="P100" i="1"/>
  <c r="I100" i="1"/>
  <c r="H100" i="1"/>
  <c r="F100" i="1"/>
  <c r="AM99" i="1"/>
  <c r="AK99" i="1"/>
  <c r="AI99" i="1"/>
  <c r="AG99" i="1"/>
  <c r="AE99" i="1"/>
  <c r="AC99" i="1"/>
  <c r="AA99" i="1"/>
  <c r="X99" i="1"/>
  <c r="V99" i="1"/>
  <c r="T99" i="1"/>
  <c r="Y99" i="1" s="1"/>
  <c r="R99" i="1"/>
  <c r="P99" i="1"/>
  <c r="I99" i="1"/>
  <c r="H99" i="1"/>
  <c r="F99" i="1"/>
  <c r="J99" i="1" s="1"/>
  <c r="AM98" i="1"/>
  <c r="AK98" i="1"/>
  <c r="AI98" i="1"/>
  <c r="AG98" i="1"/>
  <c r="AE98" i="1"/>
  <c r="AN98" i="1" s="1"/>
  <c r="AC98" i="1"/>
  <c r="AA98" i="1"/>
  <c r="X98" i="1"/>
  <c r="V98" i="1"/>
  <c r="T98" i="1"/>
  <c r="R98" i="1"/>
  <c r="Y98" i="1" s="1"/>
  <c r="P98" i="1"/>
  <c r="I98" i="1"/>
  <c r="H98" i="1"/>
  <c r="F98" i="1"/>
  <c r="J98" i="1" s="1"/>
  <c r="AM97" i="1"/>
  <c r="AN97" i="1" s="1"/>
  <c r="AK97" i="1"/>
  <c r="AI97" i="1"/>
  <c r="AG97" i="1"/>
  <c r="AE97" i="1"/>
  <c r="AC97" i="1"/>
  <c r="AA97" i="1"/>
  <c r="X97" i="1"/>
  <c r="V97" i="1"/>
  <c r="T97" i="1"/>
  <c r="R97" i="1"/>
  <c r="P97" i="1"/>
  <c r="I97" i="1"/>
  <c r="H97" i="1"/>
  <c r="F97" i="1"/>
  <c r="J97" i="1" s="1"/>
  <c r="AM96" i="1"/>
  <c r="AK96" i="1"/>
  <c r="AI96" i="1"/>
  <c r="AG96" i="1"/>
  <c r="AE96" i="1"/>
  <c r="AC96" i="1"/>
  <c r="AA96" i="1"/>
  <c r="Y96" i="1"/>
  <c r="X96" i="1"/>
  <c r="V96" i="1"/>
  <c r="T96" i="1"/>
  <c r="R96" i="1"/>
  <c r="P96" i="1"/>
  <c r="J96" i="1"/>
  <c r="I96" i="1"/>
  <c r="H96" i="1"/>
  <c r="F96" i="1"/>
  <c r="AN95" i="1"/>
  <c r="AM95" i="1"/>
  <c r="AK95" i="1"/>
  <c r="AI95" i="1"/>
  <c r="AG95" i="1"/>
  <c r="AE95" i="1"/>
  <c r="AC95" i="1"/>
  <c r="AA95" i="1"/>
  <c r="Y95" i="1"/>
  <c r="X95" i="1"/>
  <c r="V95" i="1"/>
  <c r="T95" i="1"/>
  <c r="R95" i="1"/>
  <c r="P95" i="1"/>
  <c r="AO95" i="1" s="1"/>
  <c r="AP95" i="1" s="1"/>
  <c r="J95" i="1"/>
  <c r="I95" i="1"/>
  <c r="H95" i="1"/>
  <c r="F95" i="1"/>
  <c r="AM94" i="1"/>
  <c r="AK94" i="1"/>
  <c r="AI94" i="1"/>
  <c r="AG94" i="1"/>
  <c r="AE94" i="1"/>
  <c r="AN94" i="1" s="1"/>
  <c r="AC94" i="1"/>
  <c r="AA94" i="1"/>
  <c r="X94" i="1"/>
  <c r="V94" i="1"/>
  <c r="T94" i="1"/>
  <c r="R94" i="1"/>
  <c r="P94" i="1"/>
  <c r="I94" i="1"/>
  <c r="H94" i="1"/>
  <c r="F94" i="1"/>
  <c r="J94" i="1" s="1"/>
  <c r="AM93" i="1"/>
  <c r="AK93" i="1"/>
  <c r="AI93" i="1"/>
  <c r="AG93" i="1"/>
  <c r="AE93" i="1"/>
  <c r="AC93" i="1"/>
  <c r="AA93" i="1"/>
  <c r="Y93" i="1"/>
  <c r="X93" i="1"/>
  <c r="V93" i="1"/>
  <c r="T93" i="1"/>
  <c r="R93" i="1"/>
  <c r="P93" i="1"/>
  <c r="J93" i="1"/>
  <c r="I93" i="1"/>
  <c r="H93" i="1"/>
  <c r="F93" i="1"/>
  <c r="AM92" i="1"/>
  <c r="AK92" i="1"/>
  <c r="AI92" i="1"/>
  <c r="AG92" i="1"/>
  <c r="AE92" i="1"/>
  <c r="AN92" i="1" s="1"/>
  <c r="AC92" i="1"/>
  <c r="AA92" i="1"/>
  <c r="Y92" i="1"/>
  <c r="X92" i="1"/>
  <c r="V92" i="1"/>
  <c r="T92" i="1"/>
  <c r="R92" i="1"/>
  <c r="P92" i="1"/>
  <c r="J92" i="1"/>
  <c r="I92" i="1"/>
  <c r="H92" i="1"/>
  <c r="F92" i="1"/>
  <c r="AM91" i="1"/>
  <c r="AN91" i="1" s="1"/>
  <c r="AK91" i="1"/>
  <c r="AI91" i="1"/>
  <c r="AG91" i="1"/>
  <c r="AE91" i="1"/>
  <c r="AC91" i="1"/>
  <c r="AA91" i="1"/>
  <c r="X91" i="1"/>
  <c r="V91" i="1"/>
  <c r="T91" i="1"/>
  <c r="R91" i="1"/>
  <c r="P91" i="1"/>
  <c r="I91" i="1"/>
  <c r="H91" i="1"/>
  <c r="F91" i="1"/>
  <c r="J91" i="1" s="1"/>
  <c r="AM90" i="1"/>
  <c r="AK90" i="1"/>
  <c r="AI90" i="1"/>
  <c r="AG90" i="1"/>
  <c r="AE90" i="1"/>
  <c r="AC90" i="1"/>
  <c r="AA90" i="1"/>
  <c r="Y90" i="1"/>
  <c r="X90" i="1"/>
  <c r="V90" i="1"/>
  <c r="T90" i="1"/>
  <c r="R90" i="1"/>
  <c r="P90" i="1"/>
  <c r="J90" i="1"/>
  <c r="I90" i="1"/>
  <c r="H90" i="1"/>
  <c r="F90" i="1"/>
  <c r="AM89" i="1"/>
  <c r="AN89" i="1" s="1"/>
  <c r="AK89" i="1"/>
  <c r="AI89" i="1"/>
  <c r="AG89" i="1"/>
  <c r="AE89" i="1"/>
  <c r="AC89" i="1"/>
  <c r="AA89" i="1"/>
  <c r="X89" i="1"/>
  <c r="V89" i="1"/>
  <c r="T89" i="1"/>
  <c r="R89" i="1"/>
  <c r="Y89" i="1" s="1"/>
  <c r="P89" i="1"/>
  <c r="AO89" i="1" s="1"/>
  <c r="AP89" i="1" s="1"/>
  <c r="I89" i="1"/>
  <c r="H89" i="1"/>
  <c r="F89" i="1"/>
  <c r="J89" i="1" s="1"/>
  <c r="AM88" i="1"/>
  <c r="AK88" i="1"/>
  <c r="AI88" i="1"/>
  <c r="AG88" i="1"/>
  <c r="AE88" i="1"/>
  <c r="AN88" i="1" s="1"/>
  <c r="AC88" i="1"/>
  <c r="AA88" i="1"/>
  <c r="X88" i="1"/>
  <c r="V88" i="1"/>
  <c r="T88" i="1"/>
  <c r="R88" i="1"/>
  <c r="P88" i="1"/>
  <c r="I88" i="1"/>
  <c r="H88" i="1"/>
  <c r="F88" i="1"/>
  <c r="J88" i="1" s="1"/>
  <c r="AO87" i="1"/>
  <c r="AP87" i="1" s="1"/>
  <c r="AM87" i="1"/>
  <c r="AK87" i="1"/>
  <c r="AI87" i="1"/>
  <c r="AG87" i="1"/>
  <c r="AE87" i="1"/>
  <c r="AN87" i="1" s="1"/>
  <c r="AC87" i="1"/>
  <c r="AA87" i="1"/>
  <c r="X87" i="1"/>
  <c r="V87" i="1"/>
  <c r="T87" i="1"/>
  <c r="Y87" i="1" s="1"/>
  <c r="R87" i="1"/>
  <c r="P87" i="1"/>
  <c r="I87" i="1"/>
  <c r="H87" i="1"/>
  <c r="F87" i="1"/>
  <c r="J87" i="1" s="1"/>
  <c r="AM86" i="1"/>
  <c r="AK86" i="1"/>
  <c r="AI86" i="1"/>
  <c r="AG86" i="1"/>
  <c r="AE86" i="1"/>
  <c r="AN86" i="1" s="1"/>
  <c r="AC86" i="1"/>
  <c r="AA86" i="1"/>
  <c r="Y86" i="1"/>
  <c r="X86" i="1"/>
  <c r="V86" i="1"/>
  <c r="T86" i="1"/>
  <c r="R86" i="1"/>
  <c r="P86" i="1"/>
  <c r="I86" i="1"/>
  <c r="H86" i="1"/>
  <c r="F86" i="1"/>
  <c r="J86" i="1" s="1"/>
  <c r="AM85" i="1"/>
  <c r="AK85" i="1"/>
  <c r="AI85" i="1"/>
  <c r="AG85" i="1"/>
  <c r="AN85" i="1" s="1"/>
  <c r="AE85" i="1"/>
  <c r="AC85" i="1"/>
  <c r="AA85" i="1"/>
  <c r="X85" i="1"/>
  <c r="V85" i="1"/>
  <c r="T85" i="1"/>
  <c r="R85" i="1"/>
  <c r="P85" i="1"/>
  <c r="I85" i="1"/>
  <c r="H85" i="1"/>
  <c r="F85" i="1"/>
  <c r="J85" i="1" s="1"/>
  <c r="AM84" i="1"/>
  <c r="AK84" i="1"/>
  <c r="AI84" i="1"/>
  <c r="AG84" i="1"/>
  <c r="AE84" i="1"/>
  <c r="AC84" i="1"/>
  <c r="AA84" i="1"/>
  <c r="X84" i="1"/>
  <c r="V84" i="1"/>
  <c r="T84" i="1"/>
  <c r="Y84" i="1" s="1"/>
  <c r="R84" i="1"/>
  <c r="P84" i="1"/>
  <c r="I84" i="1"/>
  <c r="H84" i="1"/>
  <c r="J84" i="1" s="1"/>
  <c r="F84" i="1"/>
  <c r="AM83" i="1"/>
  <c r="AK83" i="1"/>
  <c r="AI83" i="1"/>
  <c r="AN83" i="1" s="1"/>
  <c r="AG83" i="1"/>
  <c r="AE83" i="1"/>
  <c r="AC83" i="1"/>
  <c r="AA83" i="1"/>
  <c r="X83" i="1"/>
  <c r="Y83" i="1" s="1"/>
  <c r="V83" i="1"/>
  <c r="T83" i="1"/>
  <c r="R83" i="1"/>
  <c r="P83" i="1"/>
  <c r="I83" i="1"/>
  <c r="H83" i="1"/>
  <c r="F83" i="1"/>
  <c r="J83" i="1" s="1"/>
  <c r="AM82" i="1"/>
  <c r="AK82" i="1"/>
  <c r="AI82" i="1"/>
  <c r="AG82" i="1"/>
  <c r="AE82" i="1"/>
  <c r="AN82" i="1" s="1"/>
  <c r="AC82" i="1"/>
  <c r="AA82" i="1"/>
  <c r="X82" i="1"/>
  <c r="V82" i="1"/>
  <c r="T82" i="1"/>
  <c r="R82" i="1"/>
  <c r="P82" i="1"/>
  <c r="J82" i="1"/>
  <c r="I82" i="1"/>
  <c r="H82" i="1"/>
  <c r="F82" i="1"/>
  <c r="AM81" i="1"/>
  <c r="AK81" i="1"/>
  <c r="AI81" i="1"/>
  <c r="AG81" i="1"/>
  <c r="AE81" i="1"/>
  <c r="AC81" i="1"/>
  <c r="AA81" i="1"/>
  <c r="Y81" i="1"/>
  <c r="X81" i="1"/>
  <c r="V81" i="1"/>
  <c r="T81" i="1"/>
  <c r="R81" i="1"/>
  <c r="P81" i="1"/>
  <c r="J81" i="1"/>
  <c r="I81" i="1"/>
  <c r="H81" i="1"/>
  <c r="F81" i="1"/>
  <c r="AM80" i="1"/>
  <c r="AN80" i="1" s="1"/>
  <c r="AK80" i="1"/>
  <c r="AI80" i="1"/>
  <c r="AG80" i="1"/>
  <c r="AE80" i="1"/>
  <c r="AC80" i="1"/>
  <c r="AA80" i="1"/>
  <c r="X80" i="1"/>
  <c r="V80" i="1"/>
  <c r="T80" i="1"/>
  <c r="R80" i="1"/>
  <c r="Y80" i="1" s="1"/>
  <c r="P80" i="1"/>
  <c r="AO80" i="1" s="1"/>
  <c r="AP80" i="1" s="1"/>
  <c r="I80" i="1"/>
  <c r="H80" i="1"/>
  <c r="F80" i="1"/>
  <c r="J80" i="1" s="1"/>
  <c r="AM79" i="1"/>
  <c r="AK79" i="1"/>
  <c r="AI79" i="1"/>
  <c r="AG79" i="1"/>
  <c r="AE79" i="1"/>
  <c r="AN79" i="1" s="1"/>
  <c r="AC79" i="1"/>
  <c r="AA79" i="1"/>
  <c r="X79" i="1"/>
  <c r="V79" i="1"/>
  <c r="T79" i="1"/>
  <c r="R79" i="1"/>
  <c r="P79" i="1"/>
  <c r="I79" i="1"/>
  <c r="H79" i="1"/>
  <c r="F79" i="1"/>
  <c r="J79" i="1" s="1"/>
  <c r="AO78" i="1"/>
  <c r="AP78" i="1" s="1"/>
  <c r="AM78" i="1"/>
  <c r="AK78" i="1"/>
  <c r="AI78" i="1"/>
  <c r="AG78" i="1"/>
  <c r="AE78" i="1"/>
  <c r="AN78" i="1" s="1"/>
  <c r="AC78" i="1"/>
  <c r="AA78" i="1"/>
  <c r="X78" i="1"/>
  <c r="V78" i="1"/>
  <c r="T78" i="1"/>
  <c r="Y78" i="1" s="1"/>
  <c r="R78" i="1"/>
  <c r="P78" i="1"/>
  <c r="I78" i="1"/>
  <c r="H78" i="1"/>
  <c r="F78" i="1"/>
  <c r="J78" i="1" s="1"/>
  <c r="AM77" i="1"/>
  <c r="AK77" i="1"/>
  <c r="AI77" i="1"/>
  <c r="AG77" i="1"/>
  <c r="AE77" i="1"/>
  <c r="AN77" i="1" s="1"/>
  <c r="AC77" i="1"/>
  <c r="AA77" i="1"/>
  <c r="Y77" i="1"/>
  <c r="X77" i="1"/>
  <c r="V77" i="1"/>
  <c r="T77" i="1"/>
  <c r="R77" i="1"/>
  <c r="P77" i="1"/>
  <c r="I77" i="1"/>
  <c r="H77" i="1"/>
  <c r="F77" i="1"/>
  <c r="J77" i="1" s="1"/>
  <c r="AM76" i="1"/>
  <c r="AK76" i="1"/>
  <c r="AI76" i="1"/>
  <c r="AG76" i="1"/>
  <c r="AN76" i="1" s="1"/>
  <c r="AE76" i="1"/>
  <c r="AC76" i="1"/>
  <c r="AA76" i="1"/>
  <c r="X76" i="1"/>
  <c r="V76" i="1"/>
  <c r="T76" i="1"/>
  <c r="R76" i="1"/>
  <c r="P76" i="1"/>
  <c r="I76" i="1"/>
  <c r="H76" i="1"/>
  <c r="F76" i="1"/>
  <c r="J76" i="1" s="1"/>
  <c r="AM75" i="1"/>
  <c r="AK75" i="1"/>
  <c r="AN75" i="1" s="1"/>
  <c r="AI75" i="1"/>
  <c r="AG75" i="1"/>
  <c r="AE75" i="1"/>
  <c r="AC75" i="1"/>
  <c r="AA75" i="1"/>
  <c r="X75" i="1"/>
  <c r="V75" i="1"/>
  <c r="T75" i="1"/>
  <c r="R75" i="1"/>
  <c r="Y75" i="1" s="1"/>
  <c r="AO75" i="1" s="1"/>
  <c r="AP75" i="1" s="1"/>
  <c r="P75" i="1"/>
  <c r="J75" i="1"/>
  <c r="I75" i="1"/>
  <c r="H75" i="1"/>
  <c r="F75" i="1"/>
  <c r="AM74" i="1"/>
  <c r="AK74" i="1"/>
  <c r="AI74" i="1"/>
  <c r="AG74" i="1"/>
  <c r="AE74" i="1"/>
  <c r="AN74" i="1" s="1"/>
  <c r="AC74" i="1"/>
  <c r="AA74" i="1"/>
  <c r="Y74" i="1"/>
  <c r="X74" i="1"/>
  <c r="V74" i="1"/>
  <c r="T74" i="1"/>
  <c r="R74" i="1"/>
  <c r="P74" i="1"/>
  <c r="J74" i="1"/>
  <c r="I74" i="1"/>
  <c r="H74" i="1"/>
  <c r="F74" i="1"/>
  <c r="AM73" i="1"/>
  <c r="AN73" i="1" s="1"/>
  <c r="AK73" i="1"/>
  <c r="AI73" i="1"/>
  <c r="AG73" i="1"/>
  <c r="AE73" i="1"/>
  <c r="AC73" i="1"/>
  <c r="AA73" i="1"/>
  <c r="X73" i="1"/>
  <c r="V73" i="1"/>
  <c r="T73" i="1"/>
  <c r="R73" i="1"/>
  <c r="Y73" i="1" s="1"/>
  <c r="P73" i="1"/>
  <c r="I73" i="1"/>
  <c r="H73" i="1"/>
  <c r="F73" i="1"/>
  <c r="J73" i="1" s="1"/>
  <c r="AM72" i="1"/>
  <c r="AK72" i="1"/>
  <c r="AI72" i="1"/>
  <c r="AG72" i="1"/>
  <c r="AE72" i="1"/>
  <c r="AN72" i="1" s="1"/>
  <c r="AC72" i="1"/>
  <c r="AA72" i="1"/>
  <c r="X72" i="1"/>
  <c r="V72" i="1"/>
  <c r="T72" i="1"/>
  <c r="Y72" i="1" s="1"/>
  <c r="AO72" i="1" s="1"/>
  <c r="AP72" i="1" s="1"/>
  <c r="R72" i="1"/>
  <c r="P72" i="1"/>
  <c r="I72" i="1"/>
  <c r="H72" i="1"/>
  <c r="F72" i="1"/>
  <c r="J72" i="1" s="1"/>
  <c r="AM71" i="1"/>
  <c r="AK71" i="1"/>
  <c r="AI71" i="1"/>
  <c r="AG71" i="1"/>
  <c r="AE71" i="1"/>
  <c r="AN71" i="1" s="1"/>
  <c r="AC71" i="1"/>
  <c r="AA71" i="1"/>
  <c r="X71" i="1"/>
  <c r="Y71" i="1" s="1"/>
  <c r="AO71" i="1" s="1"/>
  <c r="AP71" i="1" s="1"/>
  <c r="V71" i="1"/>
  <c r="T71" i="1"/>
  <c r="R71" i="1"/>
  <c r="P71" i="1"/>
  <c r="I71" i="1"/>
  <c r="H71" i="1"/>
  <c r="F71" i="1"/>
  <c r="J71" i="1" s="1"/>
  <c r="AM70" i="1"/>
  <c r="AN70" i="1" s="1"/>
  <c r="AK70" i="1"/>
  <c r="AI70" i="1"/>
  <c r="AG70" i="1"/>
  <c r="AE70" i="1"/>
  <c r="AC70" i="1"/>
  <c r="AA70" i="1"/>
  <c r="X70" i="1"/>
  <c r="V70" i="1"/>
  <c r="T70" i="1"/>
  <c r="R70" i="1"/>
  <c r="Y70" i="1" s="1"/>
  <c r="P70" i="1"/>
  <c r="I70" i="1"/>
  <c r="H70" i="1"/>
  <c r="F70" i="1"/>
  <c r="J70" i="1" s="1"/>
  <c r="AM69" i="1"/>
  <c r="AK69" i="1"/>
  <c r="AI69" i="1"/>
  <c r="AG69" i="1"/>
  <c r="AE69" i="1"/>
  <c r="AN69" i="1" s="1"/>
  <c r="AC69" i="1"/>
  <c r="AA69" i="1"/>
  <c r="X69" i="1"/>
  <c r="V69" i="1"/>
  <c r="T69" i="1"/>
  <c r="Y69" i="1" s="1"/>
  <c r="AO69" i="1" s="1"/>
  <c r="AP69" i="1" s="1"/>
  <c r="R69" i="1"/>
  <c r="P69" i="1"/>
  <c r="I69" i="1"/>
  <c r="H69" i="1"/>
  <c r="F69" i="1"/>
  <c r="J69" i="1" s="1"/>
  <c r="AM68" i="1"/>
  <c r="AK68" i="1"/>
  <c r="AI68" i="1"/>
  <c r="AG68" i="1"/>
  <c r="AE68" i="1"/>
  <c r="AN68" i="1" s="1"/>
  <c r="AC68" i="1"/>
  <c r="AA68" i="1"/>
  <c r="X68" i="1"/>
  <c r="Y68" i="1" s="1"/>
  <c r="AO68" i="1" s="1"/>
  <c r="AP68" i="1" s="1"/>
  <c r="V68" i="1"/>
  <c r="T68" i="1"/>
  <c r="R68" i="1"/>
  <c r="P68" i="1"/>
  <c r="I68" i="1"/>
  <c r="H68" i="1"/>
  <c r="F68" i="1"/>
  <c r="J68" i="1" s="1"/>
  <c r="AM67" i="1"/>
  <c r="AN67" i="1" s="1"/>
  <c r="AK67" i="1"/>
  <c r="AI67" i="1"/>
  <c r="AG67" i="1"/>
  <c r="AE67" i="1"/>
  <c r="AC67" i="1"/>
  <c r="AA67" i="1"/>
  <c r="X67" i="1"/>
  <c r="V67" i="1"/>
  <c r="T67" i="1"/>
  <c r="R67" i="1"/>
  <c r="Y67" i="1" s="1"/>
  <c r="P67" i="1"/>
  <c r="AO67" i="1" s="1"/>
  <c r="AP67" i="1" s="1"/>
  <c r="I67" i="1"/>
  <c r="H67" i="1"/>
  <c r="F67" i="1"/>
  <c r="J67" i="1" s="1"/>
  <c r="AM66" i="1"/>
  <c r="AK66" i="1"/>
  <c r="AI66" i="1"/>
  <c r="AG66" i="1"/>
  <c r="AE66" i="1"/>
  <c r="AN66" i="1" s="1"/>
  <c r="AC66" i="1"/>
  <c r="AA66" i="1"/>
  <c r="X66" i="1"/>
  <c r="V66" i="1"/>
  <c r="T66" i="1"/>
  <c r="Y66" i="1" s="1"/>
  <c r="R66" i="1"/>
  <c r="P66" i="1"/>
  <c r="I66" i="1"/>
  <c r="H66" i="1"/>
  <c r="F66" i="1"/>
  <c r="J66" i="1" s="1"/>
  <c r="AM65" i="1"/>
  <c r="AK65" i="1"/>
  <c r="AI65" i="1"/>
  <c r="AG65" i="1"/>
  <c r="AE65" i="1"/>
  <c r="AN65" i="1" s="1"/>
  <c r="AC65" i="1"/>
  <c r="AA65" i="1"/>
  <c r="X65" i="1"/>
  <c r="Y65" i="1" s="1"/>
  <c r="V65" i="1"/>
  <c r="T65" i="1"/>
  <c r="R65" i="1"/>
  <c r="P65" i="1"/>
  <c r="AO65" i="1" s="1"/>
  <c r="AP65" i="1" s="1"/>
  <c r="I65" i="1"/>
  <c r="H65" i="1"/>
  <c r="F65" i="1"/>
  <c r="J65" i="1" s="1"/>
  <c r="AM64" i="1"/>
  <c r="AN64" i="1" s="1"/>
  <c r="AK64" i="1"/>
  <c r="AI64" i="1"/>
  <c r="AG64" i="1"/>
  <c r="AE64" i="1"/>
  <c r="AC64" i="1"/>
  <c r="AA64" i="1"/>
  <c r="X64" i="1"/>
  <c r="V64" i="1"/>
  <c r="T64" i="1"/>
  <c r="R64" i="1"/>
  <c r="Y64" i="1" s="1"/>
  <c r="P64" i="1"/>
  <c r="I64" i="1"/>
  <c r="H64" i="1"/>
  <c r="F64" i="1"/>
  <c r="J64" i="1" s="1"/>
  <c r="AM63" i="1"/>
  <c r="AK63" i="1"/>
  <c r="AI63" i="1"/>
  <c r="AG63" i="1"/>
  <c r="AE63" i="1"/>
  <c r="AN63" i="1" s="1"/>
  <c r="AC63" i="1"/>
  <c r="AA63" i="1"/>
  <c r="X63" i="1"/>
  <c r="V63" i="1"/>
  <c r="T63" i="1"/>
  <c r="Y63" i="1" s="1"/>
  <c r="R63" i="1"/>
  <c r="P63" i="1"/>
  <c r="I63" i="1"/>
  <c r="H63" i="1"/>
  <c r="F63" i="1"/>
  <c r="J63" i="1" s="1"/>
  <c r="AM62" i="1"/>
  <c r="AK62" i="1"/>
  <c r="AI62" i="1"/>
  <c r="AG62" i="1"/>
  <c r="AE62" i="1"/>
  <c r="AN62" i="1" s="1"/>
  <c r="AC62" i="1"/>
  <c r="AA62" i="1"/>
  <c r="X62" i="1"/>
  <c r="Y62" i="1" s="1"/>
  <c r="V62" i="1"/>
  <c r="T62" i="1"/>
  <c r="R62" i="1"/>
  <c r="P62" i="1"/>
  <c r="I62" i="1"/>
  <c r="H62" i="1"/>
  <c r="F62" i="1"/>
  <c r="J62" i="1" s="1"/>
  <c r="AM61" i="1"/>
  <c r="AN61" i="1" s="1"/>
  <c r="AK61" i="1"/>
  <c r="AI61" i="1"/>
  <c r="AG61" i="1"/>
  <c r="AE61" i="1"/>
  <c r="AC61" i="1"/>
  <c r="AA61" i="1"/>
  <c r="X61" i="1"/>
  <c r="V61" i="1"/>
  <c r="T61" i="1"/>
  <c r="R61" i="1"/>
  <c r="Y61" i="1" s="1"/>
  <c r="P61" i="1"/>
  <c r="AO61" i="1" s="1"/>
  <c r="AP61" i="1" s="1"/>
  <c r="I61" i="1"/>
  <c r="H61" i="1"/>
  <c r="F61" i="1"/>
  <c r="J61" i="1" s="1"/>
  <c r="AM60" i="1"/>
  <c r="AK60" i="1"/>
  <c r="AI60" i="1"/>
  <c r="AG60" i="1"/>
  <c r="AE60" i="1"/>
  <c r="AN60" i="1" s="1"/>
  <c r="AC60" i="1"/>
  <c r="AA60" i="1"/>
  <c r="X60" i="1"/>
  <c r="V60" i="1"/>
  <c r="T60" i="1"/>
  <c r="Y60" i="1" s="1"/>
  <c r="AO60" i="1" s="1"/>
  <c r="AP60" i="1" s="1"/>
  <c r="R60" i="1"/>
  <c r="P60" i="1"/>
  <c r="I60" i="1"/>
  <c r="H60" i="1"/>
  <c r="F60" i="1"/>
  <c r="J60" i="1" s="1"/>
  <c r="AM59" i="1"/>
  <c r="AK59" i="1"/>
  <c r="AI59" i="1"/>
  <c r="AG59" i="1"/>
  <c r="AE59" i="1"/>
  <c r="AN59" i="1" s="1"/>
  <c r="AC59" i="1"/>
  <c r="AA59" i="1"/>
  <c r="X59" i="1"/>
  <c r="Y59" i="1" s="1"/>
  <c r="V59" i="1"/>
  <c r="T59" i="1"/>
  <c r="R59" i="1"/>
  <c r="P59" i="1"/>
  <c r="I59" i="1"/>
  <c r="H59" i="1"/>
  <c r="F59" i="1"/>
  <c r="J59" i="1" s="1"/>
  <c r="AM58" i="1"/>
  <c r="AN58" i="1" s="1"/>
  <c r="AK58" i="1"/>
  <c r="AI58" i="1"/>
  <c r="AG58" i="1"/>
  <c r="AE58" i="1"/>
  <c r="AC58" i="1"/>
  <c r="AA58" i="1"/>
  <c r="X58" i="1"/>
  <c r="V58" i="1"/>
  <c r="T58" i="1"/>
  <c r="R58" i="1"/>
  <c r="Y58" i="1" s="1"/>
  <c r="P58" i="1"/>
  <c r="AO58" i="1" s="1"/>
  <c r="AP58" i="1" s="1"/>
  <c r="I58" i="1"/>
  <c r="H58" i="1"/>
  <c r="F58" i="1"/>
  <c r="J58" i="1" s="1"/>
  <c r="AM57" i="1"/>
  <c r="AK57" i="1"/>
  <c r="AI57" i="1"/>
  <c r="AG57" i="1"/>
  <c r="AE57" i="1"/>
  <c r="AN57" i="1" s="1"/>
  <c r="AC57" i="1"/>
  <c r="AA57" i="1"/>
  <c r="X57" i="1"/>
  <c r="V57" i="1"/>
  <c r="T57" i="1"/>
  <c r="Y57" i="1" s="1"/>
  <c r="AO57" i="1" s="1"/>
  <c r="AP57" i="1" s="1"/>
  <c r="R57" i="1"/>
  <c r="P57" i="1"/>
  <c r="I57" i="1"/>
  <c r="H57" i="1"/>
  <c r="F57" i="1"/>
  <c r="J57" i="1" s="1"/>
  <c r="AM56" i="1"/>
  <c r="AK56" i="1"/>
  <c r="AI56" i="1"/>
  <c r="AG56" i="1"/>
  <c r="AE56" i="1"/>
  <c r="AN56" i="1" s="1"/>
  <c r="AC56" i="1"/>
  <c r="AA56" i="1"/>
  <c r="X56" i="1"/>
  <c r="Y56" i="1" s="1"/>
  <c r="V56" i="1"/>
  <c r="T56" i="1"/>
  <c r="R56" i="1"/>
  <c r="P56" i="1"/>
  <c r="I56" i="1"/>
  <c r="H56" i="1"/>
  <c r="F56" i="1"/>
  <c r="J56" i="1" s="1"/>
  <c r="AM55" i="1"/>
  <c r="AN55" i="1" s="1"/>
  <c r="AK55" i="1"/>
  <c r="AI55" i="1"/>
  <c r="AG55" i="1"/>
  <c r="AE55" i="1"/>
  <c r="AC55" i="1"/>
  <c r="AA55" i="1"/>
  <c r="X55" i="1"/>
  <c r="V55" i="1"/>
  <c r="T55" i="1"/>
  <c r="R55" i="1"/>
  <c r="Y55" i="1" s="1"/>
  <c r="P55" i="1"/>
  <c r="AO55" i="1" s="1"/>
  <c r="AP55" i="1" s="1"/>
  <c r="I55" i="1"/>
  <c r="H55" i="1"/>
  <c r="F55" i="1"/>
  <c r="J55" i="1" s="1"/>
  <c r="AM54" i="1"/>
  <c r="AK54" i="1"/>
  <c r="AI54" i="1"/>
  <c r="AG54" i="1"/>
  <c r="AE54" i="1"/>
  <c r="AN54" i="1" s="1"/>
  <c r="AC54" i="1"/>
  <c r="AA54" i="1"/>
  <c r="X54" i="1"/>
  <c r="V54" i="1"/>
  <c r="T54" i="1"/>
  <c r="Y54" i="1" s="1"/>
  <c r="R54" i="1"/>
  <c r="P54" i="1"/>
  <c r="I54" i="1"/>
  <c r="H54" i="1"/>
  <c r="F54" i="1"/>
  <c r="J54" i="1" s="1"/>
  <c r="AM53" i="1"/>
  <c r="AK53" i="1"/>
  <c r="AI53" i="1"/>
  <c r="AG53" i="1"/>
  <c r="AE53" i="1"/>
  <c r="AN53" i="1" s="1"/>
  <c r="AC53" i="1"/>
  <c r="AA53" i="1"/>
  <c r="X53" i="1"/>
  <c r="Y53" i="1" s="1"/>
  <c r="V53" i="1"/>
  <c r="T53" i="1"/>
  <c r="R53" i="1"/>
  <c r="P53" i="1"/>
  <c r="AO53" i="1" s="1"/>
  <c r="AP53" i="1" s="1"/>
  <c r="I53" i="1"/>
  <c r="H53" i="1"/>
  <c r="F53" i="1"/>
  <c r="J53" i="1" s="1"/>
  <c r="AM52" i="1"/>
  <c r="AN52" i="1" s="1"/>
  <c r="AK52" i="1"/>
  <c r="AI52" i="1"/>
  <c r="AG52" i="1"/>
  <c r="AE52" i="1"/>
  <c r="AC52" i="1"/>
  <c r="AA52" i="1"/>
  <c r="X52" i="1"/>
  <c r="V52" i="1"/>
  <c r="T52" i="1"/>
  <c r="R52" i="1"/>
  <c r="Y52" i="1" s="1"/>
  <c r="P52" i="1"/>
  <c r="I52" i="1"/>
  <c r="H52" i="1"/>
  <c r="F52" i="1"/>
  <c r="J52" i="1" s="1"/>
  <c r="AM51" i="1"/>
  <c r="AK51" i="1"/>
  <c r="AI51" i="1"/>
  <c r="AG51" i="1"/>
  <c r="AE51" i="1"/>
  <c r="AN51" i="1" s="1"/>
  <c r="AC51" i="1"/>
  <c r="AA51" i="1"/>
  <c r="X51" i="1"/>
  <c r="V51" i="1"/>
  <c r="T51" i="1"/>
  <c r="Y51" i="1" s="1"/>
  <c r="R51" i="1"/>
  <c r="P51" i="1"/>
  <c r="I51" i="1"/>
  <c r="H51" i="1"/>
  <c r="F51" i="1"/>
  <c r="J51" i="1" s="1"/>
  <c r="AM50" i="1"/>
  <c r="AK50" i="1"/>
  <c r="AI50" i="1"/>
  <c r="AG50" i="1"/>
  <c r="AE50" i="1"/>
  <c r="AN50" i="1" s="1"/>
  <c r="AC50" i="1"/>
  <c r="AA50" i="1"/>
  <c r="X50" i="1"/>
  <c r="Y50" i="1" s="1"/>
  <c r="V50" i="1"/>
  <c r="T50" i="1"/>
  <c r="R50" i="1"/>
  <c r="P50" i="1"/>
  <c r="I50" i="1"/>
  <c r="H50" i="1"/>
  <c r="F50" i="1"/>
  <c r="J50" i="1" s="1"/>
  <c r="AM49" i="1"/>
  <c r="AN49" i="1" s="1"/>
  <c r="AK49" i="1"/>
  <c r="AI49" i="1"/>
  <c r="AG49" i="1"/>
  <c r="AE49" i="1"/>
  <c r="AC49" i="1"/>
  <c r="AA49" i="1"/>
  <c r="X49" i="1"/>
  <c r="V49" i="1"/>
  <c r="T49" i="1"/>
  <c r="R49" i="1"/>
  <c r="Y49" i="1" s="1"/>
  <c r="P49" i="1"/>
  <c r="AO49" i="1" s="1"/>
  <c r="AP49" i="1" s="1"/>
  <c r="I49" i="1"/>
  <c r="H49" i="1"/>
  <c r="F49" i="1"/>
  <c r="J49" i="1" s="1"/>
  <c r="AM48" i="1"/>
  <c r="AK48" i="1"/>
  <c r="AI48" i="1"/>
  <c r="AG48" i="1"/>
  <c r="AE48" i="1"/>
  <c r="AN48" i="1" s="1"/>
  <c r="AC48" i="1"/>
  <c r="AA48" i="1"/>
  <c r="X48" i="1"/>
  <c r="V48" i="1"/>
  <c r="T48" i="1"/>
  <c r="Y48" i="1" s="1"/>
  <c r="AO48" i="1" s="1"/>
  <c r="AP48" i="1" s="1"/>
  <c r="R48" i="1"/>
  <c r="P48" i="1"/>
  <c r="I48" i="1"/>
  <c r="H48" i="1"/>
  <c r="F48" i="1"/>
  <c r="J48" i="1" s="1"/>
  <c r="AM47" i="1"/>
  <c r="AK47" i="1"/>
  <c r="AI47" i="1"/>
  <c r="AG47" i="1"/>
  <c r="AE47" i="1"/>
  <c r="AN47" i="1" s="1"/>
  <c r="AC47" i="1"/>
  <c r="AA47" i="1"/>
  <c r="X47" i="1"/>
  <c r="Y47" i="1" s="1"/>
  <c r="V47" i="1"/>
  <c r="T47" i="1"/>
  <c r="R47" i="1"/>
  <c r="P47" i="1"/>
  <c r="I47" i="1"/>
  <c r="H47" i="1"/>
  <c r="F47" i="1"/>
  <c r="J47" i="1" s="1"/>
  <c r="AM46" i="1"/>
  <c r="AN46" i="1" s="1"/>
  <c r="AK46" i="1"/>
  <c r="AI46" i="1"/>
  <c r="AG46" i="1"/>
  <c r="AE46" i="1"/>
  <c r="AC46" i="1"/>
  <c r="AA46" i="1"/>
  <c r="X46" i="1"/>
  <c r="V46" i="1"/>
  <c r="T46" i="1"/>
  <c r="R46" i="1"/>
  <c r="Y46" i="1" s="1"/>
  <c r="P46" i="1"/>
  <c r="AO46" i="1" s="1"/>
  <c r="AP46" i="1" s="1"/>
  <c r="I46" i="1"/>
  <c r="H46" i="1"/>
  <c r="F46" i="1"/>
  <c r="J46" i="1" s="1"/>
  <c r="AM45" i="1"/>
  <c r="AK45" i="1"/>
  <c r="AI45" i="1"/>
  <c r="AG45" i="1"/>
  <c r="AE45" i="1"/>
  <c r="AN45" i="1" s="1"/>
  <c r="AC45" i="1"/>
  <c r="AA45" i="1"/>
  <c r="X45" i="1"/>
  <c r="V45" i="1"/>
  <c r="T45" i="1"/>
  <c r="Y45" i="1" s="1"/>
  <c r="AO45" i="1" s="1"/>
  <c r="AP45" i="1" s="1"/>
  <c r="R45" i="1"/>
  <c r="P45" i="1"/>
  <c r="I45" i="1"/>
  <c r="H45" i="1"/>
  <c r="F45" i="1"/>
  <c r="J45" i="1" s="1"/>
  <c r="AM44" i="1"/>
  <c r="AK44" i="1"/>
  <c r="AI44" i="1"/>
  <c r="AN44" i="1" s="1"/>
  <c r="AG44" i="1"/>
  <c r="AE44" i="1"/>
  <c r="AC44" i="1"/>
  <c r="AA44" i="1"/>
  <c r="X44" i="1"/>
  <c r="Y44" i="1" s="1"/>
  <c r="V44" i="1"/>
  <c r="T44" i="1"/>
  <c r="R44" i="1"/>
  <c r="P44" i="1"/>
  <c r="I44" i="1"/>
  <c r="H44" i="1"/>
  <c r="F44" i="1"/>
  <c r="J44" i="1" s="1"/>
  <c r="AM43" i="1"/>
  <c r="AN43" i="1" s="1"/>
  <c r="AK43" i="1"/>
  <c r="AI43" i="1"/>
  <c r="AG43" i="1"/>
  <c r="AE43" i="1"/>
  <c r="AC43" i="1"/>
  <c r="AA43" i="1"/>
  <c r="X43" i="1"/>
  <c r="V43" i="1"/>
  <c r="T43" i="1"/>
  <c r="R43" i="1"/>
  <c r="Y43" i="1" s="1"/>
  <c r="P43" i="1"/>
  <c r="AO43" i="1" s="1"/>
  <c r="AP43" i="1" s="1"/>
  <c r="I43" i="1"/>
  <c r="H43" i="1"/>
  <c r="F43" i="1"/>
  <c r="J43" i="1" s="1"/>
  <c r="AM42" i="1"/>
  <c r="AK42" i="1"/>
  <c r="AI42" i="1"/>
  <c r="AG42" i="1"/>
  <c r="AE42" i="1"/>
  <c r="AN42" i="1" s="1"/>
  <c r="AC42" i="1"/>
  <c r="AA42" i="1"/>
  <c r="X42" i="1"/>
  <c r="V42" i="1"/>
  <c r="T42" i="1"/>
  <c r="Y42" i="1" s="1"/>
  <c r="R42" i="1"/>
  <c r="P42" i="1"/>
  <c r="I42" i="1"/>
  <c r="H42" i="1"/>
  <c r="F42" i="1"/>
  <c r="J42" i="1" s="1"/>
  <c r="AM41" i="1"/>
  <c r="AK41" i="1"/>
  <c r="AI41" i="1"/>
  <c r="AG41" i="1"/>
  <c r="AE41" i="1"/>
  <c r="AN41" i="1" s="1"/>
  <c r="AC41" i="1"/>
  <c r="AA41" i="1"/>
  <c r="X41" i="1"/>
  <c r="Y41" i="1" s="1"/>
  <c r="V41" i="1"/>
  <c r="T41" i="1"/>
  <c r="R41" i="1"/>
  <c r="P41" i="1"/>
  <c r="AO41" i="1" s="1"/>
  <c r="AP41" i="1" s="1"/>
  <c r="I41" i="1"/>
  <c r="H41" i="1"/>
  <c r="F41" i="1"/>
  <c r="J41" i="1" s="1"/>
  <c r="AM40" i="1"/>
  <c r="AN40" i="1" s="1"/>
  <c r="AK40" i="1"/>
  <c r="AI40" i="1"/>
  <c r="AG40" i="1"/>
  <c r="AE40" i="1"/>
  <c r="AC40" i="1"/>
  <c r="AA40" i="1"/>
  <c r="X40" i="1"/>
  <c r="V40" i="1"/>
  <c r="T40" i="1"/>
  <c r="R40" i="1"/>
  <c r="Y40" i="1" s="1"/>
  <c r="P40" i="1"/>
  <c r="I40" i="1"/>
  <c r="H40" i="1"/>
  <c r="F40" i="1"/>
  <c r="J40" i="1" s="1"/>
  <c r="AM39" i="1"/>
  <c r="AK39" i="1"/>
  <c r="AI39" i="1"/>
  <c r="AG39" i="1"/>
  <c r="AE39" i="1"/>
  <c r="AN39" i="1" s="1"/>
  <c r="AC39" i="1"/>
  <c r="AA39" i="1"/>
  <c r="Y39" i="1"/>
  <c r="X39" i="1"/>
  <c r="V39" i="1"/>
  <c r="T39" i="1"/>
  <c r="R39" i="1"/>
  <c r="P39" i="1"/>
  <c r="I39" i="1"/>
  <c r="H39" i="1"/>
  <c r="F39" i="1"/>
  <c r="J39" i="1" s="1"/>
  <c r="AN38" i="1"/>
  <c r="AM38" i="1"/>
  <c r="AK38" i="1"/>
  <c r="AI38" i="1"/>
  <c r="AG38" i="1"/>
  <c r="AE38" i="1"/>
  <c r="AC38" i="1"/>
  <c r="AA38" i="1"/>
  <c r="X38" i="1"/>
  <c r="Y38" i="1" s="1"/>
  <c r="V38" i="1"/>
  <c r="T38" i="1"/>
  <c r="R38" i="1"/>
  <c r="P38" i="1"/>
  <c r="AO38" i="1" s="1"/>
  <c r="AP38" i="1" s="1"/>
  <c r="I38" i="1"/>
  <c r="H38" i="1"/>
  <c r="F38" i="1"/>
  <c r="J38" i="1" s="1"/>
  <c r="AM37" i="1"/>
  <c r="AN37" i="1" s="1"/>
  <c r="AK37" i="1"/>
  <c r="AI37" i="1"/>
  <c r="AG37" i="1"/>
  <c r="AE37" i="1"/>
  <c r="AC37" i="1"/>
  <c r="AA37" i="1"/>
  <c r="X37" i="1"/>
  <c r="V37" i="1"/>
  <c r="T37" i="1"/>
  <c r="R37" i="1"/>
  <c r="Y37" i="1" s="1"/>
  <c r="P37" i="1"/>
  <c r="AO37" i="1" s="1"/>
  <c r="AP37" i="1" s="1"/>
  <c r="I37" i="1"/>
  <c r="H37" i="1"/>
  <c r="F37" i="1"/>
  <c r="J37" i="1" s="1"/>
  <c r="AM36" i="1"/>
  <c r="AK36" i="1"/>
  <c r="AI36" i="1"/>
  <c r="AG36" i="1"/>
  <c r="AE36" i="1"/>
  <c r="AN36" i="1" s="1"/>
  <c r="AC36" i="1"/>
  <c r="AA36" i="1"/>
  <c r="Y36" i="1"/>
  <c r="X36" i="1"/>
  <c r="V36" i="1"/>
  <c r="T36" i="1"/>
  <c r="R36" i="1"/>
  <c r="P36" i="1"/>
  <c r="AO36" i="1" s="1"/>
  <c r="AP36" i="1" s="1"/>
  <c r="I36" i="1"/>
  <c r="H36" i="1"/>
  <c r="F36" i="1"/>
  <c r="J36" i="1" s="1"/>
  <c r="AN35" i="1"/>
  <c r="AM35" i="1"/>
  <c r="AK35" i="1"/>
  <c r="AI35" i="1"/>
  <c r="AG35" i="1"/>
  <c r="AE35" i="1"/>
  <c r="AC35" i="1"/>
  <c r="AA35" i="1"/>
  <c r="X35" i="1"/>
  <c r="Y35" i="1" s="1"/>
  <c r="V35" i="1"/>
  <c r="T35" i="1"/>
  <c r="R35" i="1"/>
  <c r="P35" i="1"/>
  <c r="I35" i="1"/>
  <c r="H35" i="1"/>
  <c r="F35" i="1"/>
  <c r="J35" i="1" s="1"/>
  <c r="AM34" i="1"/>
  <c r="AN34" i="1" s="1"/>
  <c r="AK34" i="1"/>
  <c r="AI34" i="1"/>
  <c r="AG34" i="1"/>
  <c r="AE34" i="1"/>
  <c r="AC34" i="1"/>
  <c r="AA34" i="1"/>
  <c r="X34" i="1"/>
  <c r="V34" i="1"/>
  <c r="T34" i="1"/>
  <c r="R34" i="1"/>
  <c r="Y34" i="1" s="1"/>
  <c r="P34" i="1"/>
  <c r="I34" i="1"/>
  <c r="H34" i="1"/>
  <c r="F34" i="1"/>
  <c r="J34" i="1" s="1"/>
  <c r="AM33" i="1"/>
  <c r="AK33" i="1"/>
  <c r="AI33" i="1"/>
  <c r="AG33" i="1"/>
  <c r="AE33" i="1"/>
  <c r="AN33" i="1" s="1"/>
  <c r="AC33" i="1"/>
  <c r="AA33" i="1"/>
  <c r="Y33" i="1"/>
  <c r="X33" i="1"/>
  <c r="V33" i="1"/>
  <c r="T33" i="1"/>
  <c r="R33" i="1"/>
  <c r="P33" i="1"/>
  <c r="I33" i="1"/>
  <c r="H33" i="1"/>
  <c r="F33" i="1"/>
  <c r="J33" i="1" s="1"/>
  <c r="AN32" i="1"/>
  <c r="AM32" i="1"/>
  <c r="AK32" i="1"/>
  <c r="AI32" i="1"/>
  <c r="AG32" i="1"/>
  <c r="AE32" i="1"/>
  <c r="AC32" i="1"/>
  <c r="AA32" i="1"/>
  <c r="X32" i="1"/>
  <c r="Y32" i="1" s="1"/>
  <c r="V32" i="1"/>
  <c r="T32" i="1"/>
  <c r="R32" i="1"/>
  <c r="P32" i="1"/>
  <c r="AO32" i="1" s="1"/>
  <c r="AP32" i="1" s="1"/>
  <c r="I32" i="1"/>
  <c r="H32" i="1"/>
  <c r="F32" i="1"/>
  <c r="J32" i="1" s="1"/>
  <c r="AM31" i="1"/>
  <c r="AN31" i="1" s="1"/>
  <c r="AK31" i="1"/>
  <c r="AI31" i="1"/>
  <c r="AG31" i="1"/>
  <c r="AE31" i="1"/>
  <c r="AC31" i="1"/>
  <c r="AA31" i="1"/>
  <c r="X31" i="1"/>
  <c r="V31" i="1"/>
  <c r="T31" i="1"/>
  <c r="R31" i="1"/>
  <c r="Y31" i="1" s="1"/>
  <c r="P31" i="1"/>
  <c r="AO31" i="1" s="1"/>
  <c r="AP31" i="1" s="1"/>
  <c r="I31" i="1"/>
  <c r="H31" i="1"/>
  <c r="F31" i="1"/>
  <c r="J31" i="1" s="1"/>
  <c r="AM30" i="1"/>
  <c r="AK30" i="1"/>
  <c r="AI30" i="1"/>
  <c r="AG30" i="1"/>
  <c r="AE30" i="1"/>
  <c r="AN30" i="1" s="1"/>
  <c r="AC30" i="1"/>
  <c r="AA30" i="1"/>
  <c r="Y30" i="1"/>
  <c r="X30" i="1"/>
  <c r="V30" i="1"/>
  <c r="T30" i="1"/>
  <c r="R30" i="1"/>
  <c r="P30" i="1"/>
  <c r="I30" i="1"/>
  <c r="H30" i="1"/>
  <c r="F30" i="1"/>
  <c r="J30" i="1" s="1"/>
  <c r="AN29" i="1"/>
  <c r="AM29" i="1"/>
  <c r="AK29" i="1"/>
  <c r="AI29" i="1"/>
  <c r="AG29" i="1"/>
  <c r="AE29" i="1"/>
  <c r="AC29" i="1"/>
  <c r="AA29" i="1"/>
  <c r="X29" i="1"/>
  <c r="Y29" i="1" s="1"/>
  <c r="V29" i="1"/>
  <c r="T29" i="1"/>
  <c r="R29" i="1"/>
  <c r="P29" i="1"/>
  <c r="AO29" i="1" s="1"/>
  <c r="AP29" i="1" s="1"/>
  <c r="I29" i="1"/>
  <c r="H29" i="1"/>
  <c r="F29" i="1"/>
  <c r="J29" i="1" s="1"/>
  <c r="AN28" i="1"/>
  <c r="AM28" i="1"/>
  <c r="AK28" i="1"/>
  <c r="AI28" i="1"/>
  <c r="AG28" i="1"/>
  <c r="AE28" i="1"/>
  <c r="AC28" i="1"/>
  <c r="AA28" i="1"/>
  <c r="X28" i="1"/>
  <c r="V28" i="1"/>
  <c r="T28" i="1"/>
  <c r="R28" i="1"/>
  <c r="Y28" i="1" s="1"/>
  <c r="P28" i="1"/>
  <c r="AO28" i="1" s="1"/>
  <c r="AP28" i="1" s="1"/>
  <c r="I28" i="1"/>
  <c r="H28" i="1"/>
  <c r="F28" i="1"/>
  <c r="J28" i="1" s="1"/>
  <c r="AM27" i="1"/>
  <c r="AK27" i="1"/>
  <c r="AI27" i="1"/>
  <c r="AG27" i="1"/>
  <c r="AE27" i="1"/>
  <c r="AN27" i="1" s="1"/>
  <c r="AC27" i="1"/>
  <c r="AA27" i="1"/>
  <c r="Y27" i="1"/>
  <c r="X27" i="1"/>
  <c r="V27" i="1"/>
  <c r="T27" i="1"/>
  <c r="R27" i="1"/>
  <c r="P27" i="1"/>
  <c r="I27" i="1"/>
  <c r="H27" i="1"/>
  <c r="F27" i="1"/>
  <c r="J27" i="1" s="1"/>
  <c r="AO26" i="1"/>
  <c r="J26" i="1"/>
  <c r="I26" i="1"/>
  <c r="AO25" i="1"/>
  <c r="J25" i="1"/>
  <c r="I25" i="1"/>
  <c r="AM24" i="1"/>
  <c r="AK24" i="1"/>
  <c r="AI24" i="1"/>
  <c r="AN24" i="1" s="1"/>
  <c r="AG24" i="1"/>
  <c r="AE24" i="1"/>
  <c r="AC24" i="1"/>
  <c r="AA24" i="1"/>
  <c r="X24" i="1"/>
  <c r="V24" i="1"/>
  <c r="T24" i="1"/>
  <c r="R24" i="1"/>
  <c r="Y24" i="1" s="1"/>
  <c r="AO24" i="1" s="1"/>
  <c r="AP24" i="1" s="1"/>
  <c r="P24" i="1"/>
  <c r="J24" i="1"/>
  <c r="I24" i="1"/>
  <c r="H24" i="1"/>
  <c r="F24" i="1"/>
  <c r="AN23" i="1"/>
  <c r="AM23" i="1"/>
  <c r="AK23" i="1"/>
  <c r="AI23" i="1"/>
  <c r="AG23" i="1"/>
  <c r="AE23" i="1"/>
  <c r="AC23" i="1"/>
  <c r="AA23" i="1"/>
  <c r="X23" i="1"/>
  <c r="V23" i="1"/>
  <c r="T23" i="1"/>
  <c r="R23" i="1"/>
  <c r="Y23" i="1" s="1"/>
  <c r="P23" i="1"/>
  <c r="I23" i="1"/>
  <c r="H23" i="1"/>
  <c r="F23" i="1"/>
  <c r="J23" i="1" s="1"/>
  <c r="AO22" i="1"/>
  <c r="AP22" i="1" s="1"/>
  <c r="AM22" i="1"/>
  <c r="AK22" i="1"/>
  <c r="AI22" i="1"/>
  <c r="AG22" i="1"/>
  <c r="AE22" i="1"/>
  <c r="AN22" i="1" s="1"/>
  <c r="AC22" i="1"/>
  <c r="AA22" i="1"/>
  <c r="X22" i="1"/>
  <c r="V22" i="1"/>
  <c r="T22" i="1"/>
  <c r="Y22" i="1" s="1"/>
  <c r="R22" i="1"/>
  <c r="P22" i="1"/>
  <c r="J22" i="1"/>
  <c r="I22" i="1"/>
  <c r="H22" i="1"/>
  <c r="F22" i="1"/>
  <c r="AM21" i="1"/>
  <c r="AK21" i="1"/>
  <c r="AI21" i="1"/>
  <c r="AN21" i="1" s="1"/>
  <c r="AG21" i="1"/>
  <c r="AE21" i="1"/>
  <c r="AC21" i="1"/>
  <c r="AA21" i="1"/>
  <c r="X21" i="1"/>
  <c r="V21" i="1"/>
  <c r="T21" i="1"/>
  <c r="R21" i="1"/>
  <c r="Y21" i="1" s="1"/>
  <c r="AO21" i="1" s="1"/>
  <c r="AP21" i="1" s="1"/>
  <c r="P21" i="1"/>
  <c r="J21" i="1"/>
  <c r="I21" i="1"/>
  <c r="H21" i="1"/>
  <c r="F21" i="1"/>
  <c r="AM20" i="1"/>
  <c r="AK20" i="1"/>
  <c r="AI20" i="1"/>
  <c r="AG20" i="1"/>
  <c r="AN20" i="1" s="1"/>
  <c r="AE20" i="1"/>
  <c r="AC20" i="1"/>
  <c r="AA20" i="1"/>
  <c r="X20" i="1"/>
  <c r="V20" i="1"/>
  <c r="T20" i="1"/>
  <c r="R20" i="1"/>
  <c r="Y20" i="1" s="1"/>
  <c r="P20" i="1"/>
  <c r="I20" i="1"/>
  <c r="H20" i="1"/>
  <c r="F20" i="1"/>
  <c r="J20" i="1" s="1"/>
  <c r="AO19" i="1"/>
  <c r="AP19" i="1" s="1"/>
  <c r="AM19" i="1"/>
  <c r="AK19" i="1"/>
  <c r="AI19" i="1"/>
  <c r="AG19" i="1"/>
  <c r="AE19" i="1"/>
  <c r="AN19" i="1" s="1"/>
  <c r="AC19" i="1"/>
  <c r="AA19" i="1"/>
  <c r="X19" i="1"/>
  <c r="V19" i="1"/>
  <c r="T19" i="1"/>
  <c r="Y19" i="1" s="1"/>
  <c r="R19" i="1"/>
  <c r="P19" i="1"/>
  <c r="J19" i="1"/>
  <c r="I19" i="1"/>
  <c r="H19" i="1"/>
  <c r="F19" i="1"/>
  <c r="AM18" i="1"/>
  <c r="AK18" i="1"/>
  <c r="AI18" i="1"/>
  <c r="AN18" i="1" s="1"/>
  <c r="AG18" i="1"/>
  <c r="AE18" i="1"/>
  <c r="AC18" i="1"/>
  <c r="AA18" i="1"/>
  <c r="X18" i="1"/>
  <c r="V18" i="1"/>
  <c r="T18" i="1"/>
  <c r="R18" i="1"/>
  <c r="Y18" i="1" s="1"/>
  <c r="AO18" i="1" s="1"/>
  <c r="AP18" i="1" s="1"/>
  <c r="P18" i="1"/>
  <c r="J18" i="1"/>
  <c r="I18" i="1"/>
  <c r="H18" i="1"/>
  <c r="F18" i="1"/>
  <c r="AM17" i="1"/>
  <c r="AK17" i="1"/>
  <c r="AI17" i="1"/>
  <c r="AG17" i="1"/>
  <c r="AN17" i="1" s="1"/>
  <c r="AE17" i="1"/>
  <c r="AC17" i="1"/>
  <c r="AA17" i="1"/>
  <c r="X17" i="1"/>
  <c r="V17" i="1"/>
  <c r="T17" i="1"/>
  <c r="R17" i="1"/>
  <c r="Y17" i="1" s="1"/>
  <c r="P17" i="1"/>
  <c r="I17" i="1"/>
  <c r="H17" i="1"/>
  <c r="F17" i="1"/>
  <c r="J17" i="1" s="1"/>
  <c r="AO16" i="1"/>
  <c r="AP16" i="1" s="1"/>
  <c r="AM16" i="1"/>
  <c r="AK16" i="1"/>
  <c r="AI16" i="1"/>
  <c r="AG16" i="1"/>
  <c r="AE16" i="1"/>
  <c r="AN16" i="1" s="1"/>
  <c r="AC16" i="1"/>
  <c r="AA16" i="1"/>
  <c r="X16" i="1"/>
  <c r="V16" i="1"/>
  <c r="T16" i="1"/>
  <c r="Y16" i="1" s="1"/>
  <c r="R16" i="1"/>
  <c r="P16" i="1"/>
  <c r="J16" i="1"/>
  <c r="I16" i="1"/>
  <c r="H16" i="1"/>
  <c r="F16" i="1"/>
  <c r="AM15" i="1"/>
  <c r="AK15" i="1"/>
  <c r="AI15" i="1"/>
  <c r="AN15" i="1" s="1"/>
  <c r="AG15" i="1"/>
  <c r="AE15" i="1"/>
  <c r="AC15" i="1"/>
  <c r="AA15" i="1"/>
  <c r="X15" i="1"/>
  <c r="V15" i="1"/>
  <c r="T15" i="1"/>
  <c r="R15" i="1"/>
  <c r="Y15" i="1" s="1"/>
  <c r="AO15" i="1" s="1"/>
  <c r="AP15" i="1" s="1"/>
  <c r="P15" i="1"/>
  <c r="J15" i="1"/>
  <c r="I15" i="1"/>
  <c r="H15" i="1"/>
  <c r="F15" i="1"/>
  <c r="AM14" i="1"/>
  <c r="AK14" i="1"/>
  <c r="AI14" i="1"/>
  <c r="AG14" i="1"/>
  <c r="AN14" i="1" s="1"/>
  <c r="AE14" i="1"/>
  <c r="AC14" i="1"/>
  <c r="AA14" i="1"/>
  <c r="X14" i="1"/>
  <c r="V14" i="1"/>
  <c r="T14" i="1"/>
  <c r="R14" i="1"/>
  <c r="Y14" i="1" s="1"/>
  <c r="P14" i="1"/>
  <c r="I14" i="1"/>
  <c r="H14" i="1"/>
  <c r="F14" i="1"/>
  <c r="J14" i="1" s="1"/>
  <c r="AO13" i="1"/>
  <c r="AP13" i="1" s="1"/>
  <c r="AM13" i="1"/>
  <c r="AK13" i="1"/>
  <c r="AI13" i="1"/>
  <c r="AG13" i="1"/>
  <c r="AE13" i="1"/>
  <c r="AN13" i="1" s="1"/>
  <c r="AC13" i="1"/>
  <c r="AA13" i="1"/>
  <c r="X13" i="1"/>
  <c r="V13" i="1"/>
  <c r="T13" i="1"/>
  <c r="Y13" i="1" s="1"/>
  <c r="R13" i="1"/>
  <c r="P13" i="1"/>
  <c r="J13" i="1"/>
  <c r="I13" i="1"/>
  <c r="H13" i="1"/>
  <c r="F13" i="1"/>
  <c r="AM12" i="1"/>
  <c r="AK12" i="1"/>
  <c r="AI12" i="1"/>
  <c r="AN12" i="1" s="1"/>
  <c r="AG12" i="1"/>
  <c r="AE12" i="1"/>
  <c r="AC12" i="1"/>
  <c r="AA12" i="1"/>
  <c r="X12" i="1"/>
  <c r="V12" i="1"/>
  <c r="T12" i="1"/>
  <c r="R12" i="1"/>
  <c r="Y12" i="1" s="1"/>
  <c r="AO12" i="1" s="1"/>
  <c r="AP12" i="1" s="1"/>
  <c r="P12" i="1"/>
  <c r="J12" i="1"/>
  <c r="I12" i="1"/>
  <c r="H12" i="1"/>
  <c r="F12" i="1"/>
  <c r="AM11" i="1"/>
  <c r="AK11" i="1"/>
  <c r="AI11" i="1"/>
  <c r="AG11" i="1"/>
  <c r="AN11" i="1" s="1"/>
  <c r="AE11" i="1"/>
  <c r="AC11" i="1"/>
  <c r="AA11" i="1"/>
  <c r="X11" i="1"/>
  <c r="V11" i="1"/>
  <c r="T11" i="1"/>
  <c r="R11" i="1"/>
  <c r="Y11" i="1" s="1"/>
  <c r="P11" i="1"/>
  <c r="I11" i="1"/>
  <c r="H11" i="1"/>
  <c r="F11" i="1"/>
  <c r="J11" i="1" s="1"/>
  <c r="AO10" i="1"/>
  <c r="AP10" i="1" s="1"/>
  <c r="AM10" i="1"/>
  <c r="AK10" i="1"/>
  <c r="AI10" i="1"/>
  <c r="AG10" i="1"/>
  <c r="AE10" i="1"/>
  <c r="AN10" i="1" s="1"/>
  <c r="AC10" i="1"/>
  <c r="AA10" i="1"/>
  <c r="X10" i="1"/>
  <c r="V10" i="1"/>
  <c r="T10" i="1"/>
  <c r="Y10" i="1" s="1"/>
  <c r="R10" i="1"/>
  <c r="P10" i="1"/>
  <c r="J10" i="1"/>
  <c r="I10" i="1"/>
  <c r="H10" i="1"/>
  <c r="F10" i="1"/>
  <c r="AM9" i="1"/>
  <c r="AK9" i="1"/>
  <c r="AI9" i="1"/>
  <c r="AN9" i="1" s="1"/>
  <c r="AG9" i="1"/>
  <c r="AE9" i="1"/>
  <c r="AC9" i="1"/>
  <c r="AA9" i="1"/>
  <c r="X9" i="1"/>
  <c r="V9" i="1"/>
  <c r="T9" i="1"/>
  <c r="R9" i="1"/>
  <c r="Y9" i="1" s="1"/>
  <c r="AO9" i="1" s="1"/>
  <c r="AP9" i="1" s="1"/>
  <c r="P9" i="1"/>
  <c r="J9" i="1"/>
  <c r="I9" i="1"/>
  <c r="H9" i="1"/>
  <c r="F9" i="1"/>
  <c r="AM8" i="1"/>
  <c r="AK8" i="1"/>
  <c r="AI8" i="1"/>
  <c r="AG8" i="1"/>
  <c r="AN8" i="1" s="1"/>
  <c r="AE8" i="1"/>
  <c r="AC8" i="1"/>
  <c r="AA8" i="1"/>
  <c r="X8" i="1"/>
  <c r="V8" i="1"/>
  <c r="T8" i="1"/>
  <c r="R8" i="1"/>
  <c r="Y8" i="1" s="1"/>
  <c r="P8" i="1"/>
  <c r="I8" i="1"/>
  <c r="H8" i="1"/>
  <c r="F8" i="1"/>
  <c r="J8" i="1" s="1"/>
  <c r="AO7" i="1"/>
  <c r="AP7" i="1" s="1"/>
  <c r="AM7" i="1"/>
  <c r="AK7" i="1"/>
  <c r="AI7" i="1"/>
  <c r="AG7" i="1"/>
  <c r="AE7" i="1"/>
  <c r="AN7" i="1" s="1"/>
  <c r="AC7" i="1"/>
  <c r="AA7" i="1"/>
  <c r="X7" i="1"/>
  <c r="V7" i="1"/>
  <c r="T7" i="1"/>
  <c r="Y7" i="1" s="1"/>
  <c r="R7" i="1"/>
  <c r="P7" i="1"/>
  <c r="J7" i="1"/>
  <c r="I7" i="1"/>
  <c r="H7" i="1"/>
  <c r="F7" i="1"/>
  <c r="AN6" i="1"/>
  <c r="AM6" i="1"/>
  <c r="AK6" i="1"/>
  <c r="AI6" i="1"/>
  <c r="AG6" i="1"/>
  <c r="AE6" i="1"/>
  <c r="AC6" i="1"/>
  <c r="AA6" i="1"/>
  <c r="X6" i="1"/>
  <c r="V6" i="1"/>
  <c r="T6" i="1"/>
  <c r="R6" i="1"/>
  <c r="Y6" i="1" s="1"/>
  <c r="AO6" i="1" s="1"/>
  <c r="AP6" i="1" s="1"/>
  <c r="P6" i="1"/>
  <c r="J6" i="1"/>
  <c r="I6" i="1"/>
  <c r="H6" i="1"/>
  <c r="F6" i="1"/>
  <c r="AM5" i="1"/>
  <c r="AK5" i="1"/>
  <c r="AI5" i="1"/>
  <c r="AG5" i="1"/>
  <c r="AE5" i="1"/>
  <c r="AN5" i="1" s="1"/>
  <c r="AC5" i="1"/>
  <c r="AA5" i="1"/>
  <c r="X5" i="1"/>
  <c r="V5" i="1"/>
  <c r="T5" i="1"/>
  <c r="R5" i="1"/>
  <c r="Y5" i="1" s="1"/>
  <c r="P5" i="1"/>
  <c r="I5" i="1"/>
  <c r="H5" i="1"/>
  <c r="F5" i="1"/>
  <c r="J5" i="1" s="1"/>
  <c r="AM4" i="1"/>
  <c r="AK4" i="1"/>
  <c r="AI4" i="1"/>
  <c r="AG4" i="1"/>
  <c r="AE4" i="1"/>
  <c r="AN4" i="1" s="1"/>
  <c r="AC4" i="1"/>
  <c r="AA4" i="1"/>
  <c r="X4" i="1"/>
  <c r="V4" i="1"/>
  <c r="T4" i="1"/>
  <c r="Y4" i="1" s="1"/>
  <c r="AO4" i="1" s="1"/>
  <c r="AP4" i="1" s="1"/>
  <c r="R4" i="1"/>
  <c r="P4" i="1"/>
  <c r="J4" i="1"/>
  <c r="I4" i="1"/>
  <c r="H4" i="1"/>
  <c r="F4" i="1"/>
  <c r="AM3" i="1"/>
  <c r="AK3" i="1"/>
  <c r="AI3" i="1"/>
  <c r="AN3" i="1" s="1"/>
  <c r="AG3" i="1"/>
  <c r="AE3" i="1"/>
  <c r="AC3" i="1"/>
  <c r="AA3" i="1"/>
  <c r="X3" i="1"/>
  <c r="V3" i="1"/>
  <c r="T3" i="1"/>
  <c r="R3" i="1"/>
  <c r="Y3" i="1" s="1"/>
  <c r="AO3" i="1" s="1"/>
  <c r="AP3" i="1" s="1"/>
  <c r="P3" i="1"/>
  <c r="J3" i="1"/>
  <c r="I3" i="1"/>
  <c r="H3" i="1"/>
  <c r="F3" i="1"/>
  <c r="AO34" i="1" l="1"/>
  <c r="AP34" i="1" s="1"/>
  <c r="AO73" i="1"/>
  <c r="AP73" i="1" s="1"/>
  <c r="AO35" i="1"/>
  <c r="AP35" i="1" s="1"/>
  <c r="AO114" i="1"/>
  <c r="AP114" i="1" s="1"/>
  <c r="AO117" i="1"/>
  <c r="AP117" i="1" s="1"/>
  <c r="AO50" i="1"/>
  <c r="AP50" i="1" s="1"/>
  <c r="AO62" i="1"/>
  <c r="AP62" i="1" s="1"/>
  <c r="AO70" i="1"/>
  <c r="AP70" i="1" s="1"/>
  <c r="AO5" i="1"/>
  <c r="AP5" i="1" s="1"/>
  <c r="AO39" i="1"/>
  <c r="AP39" i="1" s="1"/>
  <c r="AO42" i="1"/>
  <c r="AP42" i="1" s="1"/>
  <c r="AO54" i="1"/>
  <c r="AP54" i="1" s="1"/>
  <c r="AO66" i="1"/>
  <c r="AP66" i="1" s="1"/>
  <c r="AO84" i="1"/>
  <c r="AP84" i="1" s="1"/>
  <c r="AO96" i="1"/>
  <c r="AP96" i="1" s="1"/>
  <c r="AO59" i="1"/>
  <c r="AP59" i="1" s="1"/>
  <c r="AO11" i="1"/>
  <c r="AP11" i="1" s="1"/>
  <c r="AO14" i="1"/>
  <c r="AP14" i="1" s="1"/>
  <c r="AO17" i="1"/>
  <c r="AP17" i="1" s="1"/>
  <c r="AO20" i="1"/>
  <c r="AP20" i="1" s="1"/>
  <c r="AO23" i="1"/>
  <c r="AP23" i="1" s="1"/>
  <c r="AO33" i="1"/>
  <c r="AP33" i="1" s="1"/>
  <c r="AO8" i="1"/>
  <c r="AP8" i="1" s="1"/>
  <c r="AO47" i="1"/>
  <c r="AP47" i="1" s="1"/>
  <c r="AO27" i="1"/>
  <c r="AP27" i="1" s="1"/>
  <c r="AO30" i="1"/>
  <c r="AP30" i="1" s="1"/>
  <c r="AO51" i="1"/>
  <c r="AP51" i="1" s="1"/>
  <c r="AO63" i="1"/>
  <c r="AP63" i="1" s="1"/>
  <c r="AO40" i="1"/>
  <c r="AP40" i="1" s="1"/>
  <c r="AO44" i="1"/>
  <c r="AP44" i="1" s="1"/>
  <c r="AO52" i="1"/>
  <c r="AP52" i="1" s="1"/>
  <c r="AO56" i="1"/>
  <c r="AP56" i="1" s="1"/>
  <c r="AO64" i="1"/>
  <c r="AP64" i="1" s="1"/>
  <c r="AO120" i="1"/>
  <c r="AP120" i="1" s="1"/>
  <c r="AO242" i="1"/>
  <c r="AP242" i="1" s="1"/>
  <c r="Y91" i="1"/>
  <c r="AO91" i="1" s="1"/>
  <c r="AP91" i="1" s="1"/>
  <c r="Y97" i="1"/>
  <c r="J100" i="1"/>
  <c r="AN105" i="1"/>
  <c r="AO105" i="1" s="1"/>
  <c r="AP105" i="1" s="1"/>
  <c r="J115" i="1"/>
  <c r="AN118" i="1"/>
  <c r="AN123" i="1"/>
  <c r="AO123" i="1" s="1"/>
  <c r="AP123" i="1" s="1"/>
  <c r="AO127" i="1"/>
  <c r="AP127" i="1" s="1"/>
  <c r="J136" i="1"/>
  <c r="AO138" i="1"/>
  <c r="AP138" i="1" s="1"/>
  <c r="AO141" i="1"/>
  <c r="AP141" i="1" s="1"/>
  <c r="AN179" i="1"/>
  <c r="AO179" i="1" s="1"/>
  <c r="AP179" i="1" s="1"/>
  <c r="AO206" i="1"/>
  <c r="AP206" i="1" s="1"/>
  <c r="AO284" i="1"/>
  <c r="AP284" i="1" s="1"/>
  <c r="AO109" i="1"/>
  <c r="AP109" i="1" s="1"/>
  <c r="AN81" i="1"/>
  <c r="AO81" i="1" s="1"/>
  <c r="AP81" i="1" s="1"/>
  <c r="Y82" i="1"/>
  <c r="AO82" i="1" s="1"/>
  <c r="AP82" i="1" s="1"/>
  <c r="AN90" i="1"/>
  <c r="AO90" i="1" s="1"/>
  <c r="AP90" i="1" s="1"/>
  <c r="AN96" i="1"/>
  <c r="AO107" i="1"/>
  <c r="AP107" i="1" s="1"/>
  <c r="Y127" i="1"/>
  <c r="AO130" i="1"/>
  <c r="AP130" i="1" s="1"/>
  <c r="AO236" i="1"/>
  <c r="AP236" i="1" s="1"/>
  <c r="AO232" i="1"/>
  <c r="AP232" i="1" s="1"/>
  <c r="AO104" i="1"/>
  <c r="AP104" i="1" s="1"/>
  <c r="AO77" i="1"/>
  <c r="AP77" i="1" s="1"/>
  <c r="AO86" i="1"/>
  <c r="AP86" i="1" s="1"/>
  <c r="Y112" i="1"/>
  <c r="AO125" i="1"/>
  <c r="AP125" i="1" s="1"/>
  <c r="Y130" i="1"/>
  <c r="AN170" i="1"/>
  <c r="AO203" i="1"/>
  <c r="AP203" i="1" s="1"/>
  <c r="AO100" i="1"/>
  <c r="AP100" i="1" s="1"/>
  <c r="AO110" i="1"/>
  <c r="AP110" i="1" s="1"/>
  <c r="AO115" i="1"/>
  <c r="AP115" i="1" s="1"/>
  <c r="AN126" i="1"/>
  <c r="AO126" i="1" s="1"/>
  <c r="AP126" i="1" s="1"/>
  <c r="AO136" i="1"/>
  <c r="AP136" i="1" s="1"/>
  <c r="AO97" i="1"/>
  <c r="AP97" i="1" s="1"/>
  <c r="AO79" i="1"/>
  <c r="AP79" i="1" s="1"/>
  <c r="AO88" i="1"/>
  <c r="AP88" i="1" s="1"/>
  <c r="AO98" i="1"/>
  <c r="AP98" i="1" s="1"/>
  <c r="AO128" i="1"/>
  <c r="AP128" i="1" s="1"/>
  <c r="AO139" i="1"/>
  <c r="AP139" i="1" s="1"/>
  <c r="AO142" i="1"/>
  <c r="AP142" i="1" s="1"/>
  <c r="AO145" i="1"/>
  <c r="AP145" i="1" s="1"/>
  <c r="AO148" i="1"/>
  <c r="AP148" i="1" s="1"/>
  <c r="AO151" i="1"/>
  <c r="AP151" i="1" s="1"/>
  <c r="AO154" i="1"/>
  <c r="AP154" i="1" s="1"/>
  <c r="AO296" i="1"/>
  <c r="AP296" i="1" s="1"/>
  <c r="AO74" i="1"/>
  <c r="AP74" i="1" s="1"/>
  <c r="Y79" i="1"/>
  <c r="Y88" i="1"/>
  <c r="AO92" i="1"/>
  <c r="AP92" i="1" s="1"/>
  <c r="AO94" i="1"/>
  <c r="AP94" i="1" s="1"/>
  <c r="AO113" i="1"/>
  <c r="AP113" i="1" s="1"/>
  <c r="AO131" i="1"/>
  <c r="AP131" i="1" s="1"/>
  <c r="AO245" i="1"/>
  <c r="AP245" i="1" s="1"/>
  <c r="AO83" i="1"/>
  <c r="AP83" i="1" s="1"/>
  <c r="Y94" i="1"/>
  <c r="AN99" i="1"/>
  <c r="AO99" i="1" s="1"/>
  <c r="AP99" i="1" s="1"/>
  <c r="J106" i="1"/>
  <c r="AN109" i="1"/>
  <c r="AN114" i="1"/>
  <c r="Y118" i="1"/>
  <c r="AO118" i="1" s="1"/>
  <c r="AP118" i="1" s="1"/>
  <c r="J124" i="1"/>
  <c r="AN132" i="1"/>
  <c r="AO132" i="1" s="1"/>
  <c r="AP132" i="1" s="1"/>
  <c r="AO134" i="1"/>
  <c r="AP134" i="1" s="1"/>
  <c r="AO282" i="1"/>
  <c r="AP282" i="1" s="1"/>
  <c r="AO293" i="1"/>
  <c r="AP293" i="1" s="1"/>
  <c r="AN93" i="1"/>
  <c r="AO93" i="1" s="1"/>
  <c r="AP93" i="1" s="1"/>
  <c r="AO103" i="1"/>
  <c r="AP103" i="1" s="1"/>
  <c r="AO116" i="1"/>
  <c r="AP116" i="1" s="1"/>
  <c r="AN135" i="1"/>
  <c r="AO135" i="1" s="1"/>
  <c r="AP135" i="1" s="1"/>
  <c r="AO137" i="1"/>
  <c r="AP137" i="1" s="1"/>
  <c r="AO140" i="1"/>
  <c r="AP140" i="1" s="1"/>
  <c r="AO143" i="1"/>
  <c r="AP143" i="1" s="1"/>
  <c r="AO146" i="1"/>
  <c r="AP146" i="1" s="1"/>
  <c r="AO149" i="1"/>
  <c r="AP149" i="1" s="1"/>
  <c r="AO152" i="1"/>
  <c r="AP152" i="1" s="1"/>
  <c r="AO155" i="1"/>
  <c r="AP155" i="1" s="1"/>
  <c r="AO85" i="1"/>
  <c r="AP85" i="1" s="1"/>
  <c r="AO101" i="1"/>
  <c r="AP101" i="1" s="1"/>
  <c r="Y103" i="1"/>
  <c r="AN112" i="1"/>
  <c r="AO112" i="1" s="1"/>
  <c r="AP112" i="1" s="1"/>
  <c r="Y116" i="1"/>
  <c r="AN117" i="1"/>
  <c r="Y121" i="1"/>
  <c r="AO121" i="1" s="1"/>
  <c r="AP121" i="1" s="1"/>
  <c r="AN138" i="1"/>
  <c r="AN141" i="1"/>
  <c r="AN144" i="1"/>
  <c r="AO144" i="1" s="1"/>
  <c r="AP144" i="1" s="1"/>
  <c r="AN147" i="1"/>
  <c r="AO147" i="1" s="1"/>
  <c r="AP147" i="1" s="1"/>
  <c r="AN150" i="1"/>
  <c r="AO150" i="1" s="1"/>
  <c r="AP150" i="1" s="1"/>
  <c r="AN153" i="1"/>
  <c r="AO153" i="1" s="1"/>
  <c r="AP153" i="1" s="1"/>
  <c r="AN156" i="1"/>
  <c r="AO156" i="1" s="1"/>
  <c r="AP156" i="1" s="1"/>
  <c r="AO158" i="1"/>
  <c r="AP158" i="1" s="1"/>
  <c r="Y164" i="1"/>
  <c r="AO122" i="1"/>
  <c r="AP122" i="1" s="1"/>
  <c r="Y76" i="1"/>
  <c r="AO76" i="1" s="1"/>
  <c r="AP76" i="1" s="1"/>
  <c r="AN84" i="1"/>
  <c r="Y85" i="1"/>
  <c r="AO106" i="1"/>
  <c r="AP106" i="1" s="1"/>
  <c r="AO119" i="1"/>
  <c r="AP119" i="1" s="1"/>
  <c r="AO124" i="1"/>
  <c r="AP124" i="1" s="1"/>
  <c r="J127" i="1"/>
  <c r="AO129" i="1"/>
  <c r="AP129" i="1" s="1"/>
  <c r="AN133" i="1"/>
  <c r="AO133" i="1" s="1"/>
  <c r="AP133" i="1" s="1"/>
  <c r="AN166" i="1"/>
  <c r="AO166" i="1" s="1"/>
  <c r="AP166" i="1" s="1"/>
  <c r="AO235" i="1"/>
  <c r="AP235" i="1" s="1"/>
  <c r="AO248" i="1"/>
  <c r="AP248" i="1" s="1"/>
  <c r="AO269" i="1"/>
  <c r="AP269" i="1" s="1"/>
  <c r="J170" i="1"/>
  <c r="AO175" i="1"/>
  <c r="AP175" i="1" s="1"/>
  <c r="AO185" i="1"/>
  <c r="AP185" i="1" s="1"/>
  <c r="AO187" i="1"/>
  <c r="AP187" i="1" s="1"/>
  <c r="AO217" i="1"/>
  <c r="AP217" i="1" s="1"/>
  <c r="AN224" i="1"/>
  <c r="AN227" i="1"/>
  <c r="AN230" i="1"/>
  <c r="AN233" i="1"/>
  <c r="AO233" i="1" s="1"/>
  <c r="AP233" i="1" s="1"/>
  <c r="AN236" i="1"/>
  <c r="AN239" i="1"/>
  <c r="AO239" i="1" s="1"/>
  <c r="AP239" i="1" s="1"/>
  <c r="AN242" i="1"/>
  <c r="AN245" i="1"/>
  <c r="AN248" i="1"/>
  <c r="AO253" i="1"/>
  <c r="AP253" i="1" s="1"/>
  <c r="AO285" i="1"/>
  <c r="AP285" i="1" s="1"/>
  <c r="Y288" i="1"/>
  <c r="AO295" i="1"/>
  <c r="AP295" i="1" s="1"/>
  <c r="AO308" i="1"/>
  <c r="AP308" i="1" s="1"/>
  <c r="AO181" i="1"/>
  <c r="AP181" i="1" s="1"/>
  <c r="AO199" i="1"/>
  <c r="AP199" i="1" s="1"/>
  <c r="AO279" i="1"/>
  <c r="AP279" i="1" s="1"/>
  <c r="Y282" i="1"/>
  <c r="AN284" i="1"/>
  <c r="AO289" i="1"/>
  <c r="AP289" i="1" s="1"/>
  <c r="AO163" i="1"/>
  <c r="AP163" i="1" s="1"/>
  <c r="AO170" i="1"/>
  <c r="AP170" i="1" s="1"/>
  <c r="J176" i="1"/>
  <c r="J186" i="1"/>
  <c r="AN205" i="1"/>
  <c r="Y209" i="1"/>
  <c r="AO209" i="1" s="1"/>
  <c r="AP209" i="1" s="1"/>
  <c r="AN210" i="1"/>
  <c r="Y214" i="1"/>
  <c r="AO214" i="1" s="1"/>
  <c r="AP214" i="1" s="1"/>
  <c r="Y217" i="1"/>
  <c r="Y220" i="1"/>
  <c r="AO220" i="1" s="1"/>
  <c r="AP220" i="1" s="1"/>
  <c r="Y279" i="1"/>
  <c r="AN281" i="1"/>
  <c r="AO281" i="1" s="1"/>
  <c r="AP281" i="1" s="1"/>
  <c r="AO160" i="1"/>
  <c r="AP160" i="1" s="1"/>
  <c r="J167" i="1"/>
  <c r="J182" i="1"/>
  <c r="AO192" i="1"/>
  <c r="AP192" i="1" s="1"/>
  <c r="AO204" i="1"/>
  <c r="AP204" i="1" s="1"/>
  <c r="Y212" i="1"/>
  <c r="AO212" i="1" s="1"/>
  <c r="AP212" i="1" s="1"/>
  <c r="AN213" i="1"/>
  <c r="AN216" i="1"/>
  <c r="AN219" i="1"/>
  <c r="Y223" i="1"/>
  <c r="AO223" i="1" s="1"/>
  <c r="AP223" i="1" s="1"/>
  <c r="Y226" i="1"/>
  <c r="AO226" i="1" s="1"/>
  <c r="AP226" i="1" s="1"/>
  <c r="Y229" i="1"/>
  <c r="AO229" i="1" s="1"/>
  <c r="AP229" i="1" s="1"/>
  <c r="Y232" i="1"/>
  <c r="Y235" i="1"/>
  <c r="Y238" i="1"/>
  <c r="AO238" i="1" s="1"/>
  <c r="AP238" i="1" s="1"/>
  <c r="Y241" i="1"/>
  <c r="AO241" i="1" s="1"/>
  <c r="AP241" i="1" s="1"/>
  <c r="AN262" i="1"/>
  <c r="AO262" i="1" s="1"/>
  <c r="AP262" i="1" s="1"/>
  <c r="Y273" i="1"/>
  <c r="AO273" i="1" s="1"/>
  <c r="AP273" i="1" s="1"/>
  <c r="Y276" i="1"/>
  <c r="AO276" i="1" s="1"/>
  <c r="AP276" i="1" s="1"/>
  <c r="AN278" i="1"/>
  <c r="AO278" i="1" s="1"/>
  <c r="AP278" i="1" s="1"/>
  <c r="AO283" i="1"/>
  <c r="AP283" i="1" s="1"/>
  <c r="AN304" i="1"/>
  <c r="AO304" i="1" s="1"/>
  <c r="AP304" i="1" s="1"/>
  <c r="AO172" i="1"/>
  <c r="AP172" i="1" s="1"/>
  <c r="AO188" i="1"/>
  <c r="AP188" i="1" s="1"/>
  <c r="AO190" i="1"/>
  <c r="AP190" i="1" s="1"/>
  <c r="Y204" i="1"/>
  <c r="AN208" i="1"/>
  <c r="AO208" i="1" s="1"/>
  <c r="AP208" i="1" s="1"/>
  <c r="Y215" i="1"/>
  <c r="AO215" i="1" s="1"/>
  <c r="AP215" i="1" s="1"/>
  <c r="Y218" i="1"/>
  <c r="AO218" i="1" s="1"/>
  <c r="AP218" i="1" s="1"/>
  <c r="AN225" i="1"/>
  <c r="AN228" i="1"/>
  <c r="AN231" i="1"/>
  <c r="AN234" i="1"/>
  <c r="AN237" i="1"/>
  <c r="AN240" i="1"/>
  <c r="AN243" i="1"/>
  <c r="AN246" i="1"/>
  <c r="AN249" i="1"/>
  <c r="AO249" i="1" s="1"/>
  <c r="AP249" i="1" s="1"/>
  <c r="AN259" i="1"/>
  <c r="AO259" i="1" s="1"/>
  <c r="AP259" i="1" s="1"/>
  <c r="AO264" i="1"/>
  <c r="AP264" i="1" s="1"/>
  <c r="Y267" i="1"/>
  <c r="AO267" i="1" s="1"/>
  <c r="AP267" i="1" s="1"/>
  <c r="Y270" i="1"/>
  <c r="AO270" i="1" s="1"/>
  <c r="AP270" i="1" s="1"/>
  <c r="AN272" i="1"/>
  <c r="AO272" i="1" s="1"/>
  <c r="AP272" i="1" s="1"/>
  <c r="AN275" i="1"/>
  <c r="AO275" i="1" s="1"/>
  <c r="AP275" i="1" s="1"/>
  <c r="AO280" i="1"/>
  <c r="AP280" i="1" s="1"/>
  <c r="AN301" i="1"/>
  <c r="AO301" i="1" s="1"/>
  <c r="AP301" i="1" s="1"/>
  <c r="AN307" i="1"/>
  <c r="AO307" i="1" s="1"/>
  <c r="AP307" i="1" s="1"/>
  <c r="AO174" i="1"/>
  <c r="AP174" i="1" s="1"/>
  <c r="AO176" i="1"/>
  <c r="AP176" i="1" s="1"/>
  <c r="AO186" i="1"/>
  <c r="AP186" i="1" s="1"/>
  <c r="Y197" i="1"/>
  <c r="AO197" i="1" s="1"/>
  <c r="AP197" i="1" s="1"/>
  <c r="AN211" i="1"/>
  <c r="Y224" i="1"/>
  <c r="AO224" i="1" s="1"/>
  <c r="AP224" i="1" s="1"/>
  <c r="Y227" i="1"/>
  <c r="AO227" i="1" s="1"/>
  <c r="AP227" i="1" s="1"/>
  <c r="Y230" i="1"/>
  <c r="AO230" i="1" s="1"/>
  <c r="AP230" i="1" s="1"/>
  <c r="Y233" i="1"/>
  <c r="AN256" i="1"/>
  <c r="AO261" i="1"/>
  <c r="AP261" i="1" s="1"/>
  <c r="AO277" i="1"/>
  <c r="AP277" i="1" s="1"/>
  <c r="Y306" i="1"/>
  <c r="AO306" i="1" s="1"/>
  <c r="AP306" i="1" s="1"/>
  <c r="AO167" i="1"/>
  <c r="AP167" i="1" s="1"/>
  <c r="AO178" i="1"/>
  <c r="AP178" i="1" s="1"/>
  <c r="AO182" i="1"/>
  <c r="AP182" i="1" s="1"/>
  <c r="AO184" i="1"/>
  <c r="AP184" i="1" s="1"/>
  <c r="J191" i="1"/>
  <c r="Y207" i="1"/>
  <c r="AO207" i="1" s="1"/>
  <c r="AP207" i="1" s="1"/>
  <c r="AN214" i="1"/>
  <c r="AO258" i="1"/>
  <c r="AP258" i="1" s="1"/>
  <c r="AO180" i="1"/>
  <c r="AP180" i="1" s="1"/>
  <c r="AO200" i="1"/>
  <c r="AP200" i="1" s="1"/>
  <c r="AO205" i="1"/>
  <c r="AP205" i="1" s="1"/>
  <c r="AO210" i="1"/>
  <c r="AP210" i="1" s="1"/>
  <c r="AO297" i="1"/>
  <c r="AP297" i="1" s="1"/>
  <c r="AN302" i="1"/>
  <c r="AO302" i="1" s="1"/>
  <c r="AP302" i="1" s="1"/>
  <c r="AO169" i="1"/>
  <c r="AP169" i="1" s="1"/>
  <c r="J185" i="1"/>
  <c r="J196" i="1"/>
  <c r="AN196" i="1"/>
  <c r="AO196" i="1" s="1"/>
  <c r="AP196" i="1" s="1"/>
  <c r="Y202" i="1"/>
  <c r="AO202" i="1" s="1"/>
  <c r="AP202" i="1" s="1"/>
  <c r="AN209" i="1"/>
  <c r="AO213" i="1"/>
  <c r="AP213" i="1" s="1"/>
  <c r="AO216" i="1"/>
  <c r="AP216" i="1" s="1"/>
  <c r="AO222" i="1"/>
  <c r="AP222" i="1" s="1"/>
  <c r="Y255" i="1"/>
  <c r="AO255" i="1" s="1"/>
  <c r="AP255" i="1" s="1"/>
  <c r="AN257" i="1"/>
  <c r="AO257" i="1" s="1"/>
  <c r="AP257" i="1" s="1"/>
  <c r="AO294" i="1"/>
  <c r="AP294" i="1" s="1"/>
  <c r="AN299" i="1"/>
  <c r="AO299" i="1" s="1"/>
  <c r="AP299" i="1" s="1"/>
  <c r="AO164" i="1"/>
  <c r="AP164" i="1" s="1"/>
  <c r="AO191" i="1"/>
  <c r="AP191" i="1" s="1"/>
  <c r="AO193" i="1"/>
  <c r="AP193" i="1" s="1"/>
  <c r="Y213" i="1"/>
  <c r="Y216" i="1"/>
  <c r="Y219" i="1"/>
  <c r="AO219" i="1" s="1"/>
  <c r="AP219" i="1" s="1"/>
  <c r="Y222" i="1"/>
  <c r="AO225" i="1"/>
  <c r="AP225" i="1" s="1"/>
  <c r="AO228" i="1"/>
  <c r="AP228" i="1" s="1"/>
  <c r="AO231" i="1"/>
  <c r="AP231" i="1" s="1"/>
  <c r="AO240" i="1"/>
  <c r="AP240" i="1" s="1"/>
  <c r="AO243" i="1"/>
  <c r="AP243" i="1" s="1"/>
  <c r="AO246" i="1"/>
  <c r="AP246" i="1" s="1"/>
  <c r="Y252" i="1"/>
  <c r="AO252" i="1" s="1"/>
  <c r="AP252" i="1" s="1"/>
  <c r="AN254" i="1"/>
  <c r="AO254" i="1" s="1"/>
  <c r="AP254" i="1" s="1"/>
  <c r="AN286" i="1"/>
  <c r="AO286" i="1" s="1"/>
  <c r="AP286" i="1" s="1"/>
  <c r="Y294" i="1"/>
  <c r="AN296" i="1"/>
  <c r="AO173" i="1"/>
  <c r="AP173" i="1" s="1"/>
  <c r="AO189" i="1"/>
  <c r="AP189" i="1" s="1"/>
  <c r="Y203" i="1"/>
  <c r="AO211" i="1"/>
  <c r="AP211" i="1" s="1"/>
  <c r="Y225" i="1"/>
  <c r="Y228" i="1"/>
  <c r="Y231" i="1"/>
  <c r="Y234" i="1"/>
  <c r="AO234" i="1" s="1"/>
  <c r="AP234" i="1" s="1"/>
  <c r="Y237" i="1"/>
  <c r="AO237" i="1" s="1"/>
  <c r="AP237" i="1" s="1"/>
  <c r="AN251" i="1"/>
  <c r="AO251" i="1" s="1"/>
  <c r="AP251" i="1" s="1"/>
  <c r="AO256" i="1"/>
  <c r="AP256" i="1" s="1"/>
  <c r="AN283" i="1"/>
  <c r="AO288" i="1"/>
  <c r="AP288" i="1" s="1"/>
  <c r="Y291" i="1"/>
  <c r="AO291" i="1" s="1"/>
  <c r="AP291" i="1" s="1"/>
  <c r="AN293" i="1"/>
  <c r="AO298" i="1"/>
  <c r="AP298" i="1" s="1"/>
</calcChain>
</file>

<file path=xl/sharedStrings.xml><?xml version="1.0" encoding="utf-8"?>
<sst xmlns="http://schemas.openxmlformats.org/spreadsheetml/2006/main" count="6254" uniqueCount="949">
  <si>
    <t>RESULTADO REVISIÓN VALORACIÓN DEL RIESGO 2024-I</t>
  </si>
  <si>
    <t>Riesgo</t>
  </si>
  <si>
    <t>Descripción</t>
  </si>
  <si>
    <t>Área con la que se revisó</t>
  </si>
  <si>
    <t>Fecha revisión</t>
  </si>
  <si>
    <t>Valor cualitativo</t>
  </si>
  <si>
    <t>Riesgo 
inherente</t>
  </si>
  <si>
    <t xml:space="preserve">Medidas de control
</t>
  </si>
  <si>
    <t xml:space="preserve">Tipo de riesgo </t>
  </si>
  <si>
    <t xml:space="preserve">Dirección </t>
  </si>
  <si>
    <t xml:space="preserve">Responsable del control del riesgo </t>
  </si>
  <si>
    <t>Relevancia del control para mitigar el riesgo</t>
  </si>
  <si>
    <t>Equivalencia numérica</t>
  </si>
  <si>
    <t>¿Existe el control?</t>
  </si>
  <si>
    <t xml:space="preserve">¿En la aplicación del control intervienen otras áreas o dependencias? </t>
  </si>
  <si>
    <t xml:space="preserve">¿El responsable tiene conocimiento de que debe aplicar el control? </t>
  </si>
  <si>
    <t>¿Está documentado y formalizado?</t>
  </si>
  <si>
    <t>TOTAL 
EXISTENCIA</t>
  </si>
  <si>
    <t>¿La aplicación del control  genera alguna evidencia?</t>
  </si>
  <si>
    <t>Cumplimiento de aplicación del control</t>
  </si>
  <si>
    <t>Tipo de control</t>
  </si>
  <si>
    <t>Operación/ Aplicación del control</t>
  </si>
  <si>
    <t>¿Se le ha realizado verificación al control?</t>
  </si>
  <si>
    <t>¿El control es económicamente viable?</t>
  </si>
  <si>
    <t>¿Ha realizado alguna mejora al control?</t>
  </si>
  <si>
    <t>TOTAL 
IDONEIDAD</t>
  </si>
  <si>
    <t>% EFECTIVIDAD DEL CONTROL</t>
  </si>
  <si>
    <t>Descripción cualitativa de efectividad del control</t>
  </si>
  <si>
    <t>Plan de acción 
ultima revisión</t>
  </si>
  <si>
    <t>Fecha de seguimiento 
última 
revisión</t>
  </si>
  <si>
    <t>Fecha de finalización
según última revisión</t>
  </si>
  <si>
    <t>Forma de ejecución
según última revisión</t>
  </si>
  <si>
    <t>ROP-33</t>
  </si>
  <si>
    <t xml:space="preserve">Estrategias de comunicación diseñadas y/o implementadas de manera deficiente. </t>
  </si>
  <si>
    <t>Comunicaciones</t>
  </si>
  <si>
    <t>Operacional</t>
  </si>
  <si>
    <t>Rectoría</t>
  </si>
  <si>
    <t>El impacto del control es relevante para el tratamiento del riesgo</t>
  </si>
  <si>
    <t>Si</t>
  </si>
  <si>
    <t>Aplicado completamente</t>
  </si>
  <si>
    <t>Prevención</t>
  </si>
  <si>
    <t>Manual</t>
  </si>
  <si>
    <t>Si - persona ajena al proceso</t>
  </si>
  <si>
    <t>Si y están presupuestados</t>
  </si>
  <si>
    <t xml:space="preserve">Se ejecuta el control. </t>
  </si>
  <si>
    <t>Semanalmente, el área de comunicaciones, realiza reuniones de seguimiento a las solicitudes para llevar trazabilidad de las solicitudes y generación de indicadores anuales, diagnóstico de ahorro económico de las solicitudes. Como evidencia queda el archivo en Excel y archivos de trabajo. Para los temas de publicidad se hace el seguimiento mensual.</t>
  </si>
  <si>
    <t>El impacto  del control es adecuado para el tratamiento del riesgo</t>
  </si>
  <si>
    <t>No</t>
  </si>
  <si>
    <t>Sólo formalizado</t>
  </si>
  <si>
    <t>Detección</t>
  </si>
  <si>
    <t>Si - dueño del control</t>
  </si>
  <si>
    <t>No requiere recursos</t>
  </si>
  <si>
    <t>Aplicado entre 31%-60%</t>
  </si>
  <si>
    <t xml:space="preserve">Se hizo propuesta al consejo superior con métodos para mejorar las comunicaciones. </t>
  </si>
  <si>
    <t>Aplicado entre 1% y 30%</t>
  </si>
  <si>
    <t>Mixto</t>
  </si>
  <si>
    <t>ROP-43</t>
  </si>
  <si>
    <t>Incapacidad de responder adecuadamente a una situación de crisis ante la opinión pública</t>
  </si>
  <si>
    <t>El impacto del control es clave para el tratamiento del riesgo</t>
  </si>
  <si>
    <t xml:space="preserve">Si - auditor externo </t>
  </si>
  <si>
    <t>RES-2</t>
  </si>
  <si>
    <t>Incumplimiento a la normatividad nacional e institucional aplicable a la universidad
Ej.: reforma tributaria, acreditación y registros calificados, reforma tributaria, reforma laboral y reforma a la salud</t>
  </si>
  <si>
    <t>Egresados</t>
  </si>
  <si>
    <t>Estratégico</t>
  </si>
  <si>
    <t xml:space="preserve">El comité de tratamientos de datos se ejecuta 
Si se tiene conocimiento o se tiene duda de alguna norma  se le pregunta directamente al oficial de tratamiento de datos </t>
  </si>
  <si>
    <t>La oficina de egresados realiza monitoreo y seguimiento permanente  de la base de datos de egresados y  actualización de los desuscritos a la base datos, semestralmente, a través de una herramienta administrada por la  oficina de comunicaciones. Como evidencia quedan los registros en la herramienta.</t>
  </si>
  <si>
    <t>ROP-27</t>
  </si>
  <si>
    <t xml:space="preserve">Conflictos con otras instituciones por errores en el diseño y/o incumplimiento en la ejecución de los convenios. </t>
  </si>
  <si>
    <t>Asuntos globales</t>
  </si>
  <si>
    <t>El área de asuntos globales realiza semestralmente revisiones con las facultades y dependencias vinculadas con los convenios gestionados por la oficina de asuntos globales y se publica la información del convenio en dataCES por programa.</t>
  </si>
  <si>
    <t xml:space="preserve">Se hace la validación y si se encuentra alguna alerta se le contesta a la decanatura y a quien solicito e convenio para que ellos analicen la pertinencia de los relacionamientos
Ningún convenio internacional se firma sin el VB de la oficina de asuntos globales, oficina jurídica y aval de riesgos en caso que se requiera. </t>
  </si>
  <si>
    <t>El área de asuntos globales solicita a la facultad o dirección encargada, los estudios de viabilidad antes de formalizar cualquier convenio. Si el estudio de viabilidad no arroja resultados positivos, no se suscribe el convenio. Como evidencia queda el documento del estudio de viabilidad.</t>
  </si>
  <si>
    <t>Siempre se envía el estudio de viabilidad para que la persona que quiere iniciar el convenio lo debe de diligenciar, incluye la información de antes, durante y después de la ejecución del convenio. 
El estudio de viabilidad se actualiza cada que se va a renovar los convenios</t>
  </si>
  <si>
    <t xml:space="preserve">La oficina de egresados junto con el área de Bienestar universitario, anualmente, hace seguimiento a nuevos aliados y revisión de los existente. convenios: universidad- empresas. </t>
  </si>
  <si>
    <t>Hacer la revisión y actualización anual de convenios con el área de bienestar institucional.</t>
  </si>
  <si>
    <t>Se hará revisión  de los convenios existentes para hacer una actualización, en conjunto con Bienestar.</t>
  </si>
  <si>
    <t>ROP-23</t>
  </si>
  <si>
    <t>Cambios en la percepción o en las normas, que afectan la movilidad entrante o saliente.</t>
  </si>
  <si>
    <t xml:space="preserve">Capacitaciones periódicas por parte de migración Colombia, CCYK y RCI
Participación en congreso anual de internacionalización 
Participación en el comité de formación e internacionalización </t>
  </si>
  <si>
    <t>ROP-39</t>
  </si>
  <si>
    <t>Gestión inadecuada en el registro de las actividades de internacionalización.</t>
  </si>
  <si>
    <t xml:space="preserve">El área de asuntos globales realiza monitoreo permanente  a los registros de información por dependencias para las movilidades entrantes y salientes. Si se detecta algún hallazgo se tomas los correctivos.  Como evidencia quedan los correos electrónicos, histórico en la plataforma SIRE.
Dentro del monitoreo  se incluye la revisión del permiso o visa otorgado por migración Colombia para la autorización del ingreso a la Universidad. </t>
  </si>
  <si>
    <t>Se hace permanentemente. 
Al extranjero se le da una carta e instructivo con el paso a paso que debe hacer para entrar en Colombia. Lo mismo si requiere Visa.</t>
  </si>
  <si>
    <t xml:space="preserve">Se cuenta con un archivo de control interno para conocer el estado y momento del convenio 
Se hace como mínimo una reunión semestral con cada una de las facultades y se tiene un archivo de Excel que se comparte con las facultades. </t>
  </si>
  <si>
    <t xml:space="preserve">Cada que se presenta un evento, el área de asuntos globales acompaña y asesora el proceso de contratación de  profesores internacionales en cumplimiento de  requisitos legales y tributarios y genera las alertas que se consideren necesarias. Como evidencia quedan los correos y el contrato y visa. </t>
  </si>
  <si>
    <t>Dejar evidencia (plantilla de asistencia) a las capacitaciones.</t>
  </si>
  <si>
    <t>ROP-32</t>
  </si>
  <si>
    <t>Estrategias de atracción de estudiantes de pregrado y posgrado diseñadas y/o ejecutadas de manera inadecuada</t>
  </si>
  <si>
    <t>Aprobación anual, ejecución y seguimiento del plan de trabajo de mercadeo.</t>
  </si>
  <si>
    <t>Mercadeo</t>
  </si>
  <si>
    <t>Monitoreo del público objetivo, las tendencias y los canales de comunicación</t>
  </si>
  <si>
    <t>Seguimiento mensual, incluyendo el presupuesto</t>
  </si>
  <si>
    <t>Diseño, ejecución y seguimiento a la guía de plan de medios según público objetivo</t>
  </si>
  <si>
    <t>ROP-61</t>
  </si>
  <si>
    <t xml:space="preserve">Programas y servicios de baja calidad </t>
  </si>
  <si>
    <t>Diseño e implementación de un sistema de aseguramiento de calidad de los servicios</t>
  </si>
  <si>
    <t>No aplicado</t>
  </si>
  <si>
    <t xml:space="preserve">Si, pero no esta bajo el alcance del área </t>
  </si>
  <si>
    <t>Comunicaciones
Aseguramiento de la calidad</t>
  </si>
  <si>
    <t>27/06/2024
28/06/2024 (aseguramiento de la calidad).</t>
  </si>
  <si>
    <t xml:space="preserve">Rectoría - Dirección Extensión - Dirección Académica </t>
  </si>
  <si>
    <t xml:space="preserve">Mercadeo
Aseguramiento de la calidad
</t>
  </si>
  <si>
    <t>Revisarlo con el nuevo líder de mercadeo y líderes de centros de servicio.</t>
  </si>
  <si>
    <t>Pendiente porque aún no hay líder de mercadeo</t>
  </si>
  <si>
    <t>ROP-38</t>
  </si>
  <si>
    <t xml:space="preserve">Gestión inadecuada del presupuesto y acciones de bienestar exigidos por la normativa </t>
  </si>
  <si>
    <t>Bienestar institucional</t>
  </si>
  <si>
    <t>Posible</t>
  </si>
  <si>
    <t>Mayor</t>
  </si>
  <si>
    <t>El control es óptimo, efectivo, eficiente, económicamente viable y ejecutándose adecuadamente.</t>
  </si>
  <si>
    <t>Aplicado entre 61%-90%</t>
  </si>
  <si>
    <t>El control está diseñado y ejecutándose adecuadamente, cumple con la mitigación del riesgo. Se debe establecer planes de mejora puntuales dirigidas a su mantenimiento</t>
  </si>
  <si>
    <t>ROP-56</t>
  </si>
  <si>
    <t>Planeación y control inadecuado al plan de mantenimiento de infraestructura física (activos eléctricos, activos hidráulicos, ascensores e inmuebles)</t>
  </si>
  <si>
    <t>Infraestructura física</t>
  </si>
  <si>
    <t>Dirección Administrativa y Financiera</t>
  </si>
  <si>
    <t xml:space="preserve">Infraestructura </t>
  </si>
  <si>
    <t>Inspecciones periódicas a inmuebles, para establecer medidas preventivas y correctivas  para elaborar el plan y programaciones de acuerdo a las hojas de vida de los equipos.</t>
  </si>
  <si>
    <t>ROP-30</t>
  </si>
  <si>
    <t>Directrices, diseño y especificaciones cambiados que afecten la planeación y ejecución de un proyecto de infraestructura</t>
  </si>
  <si>
    <t>El área de Infraestructura física implementará un procedimiento de control de cambios en los contratos con sus respectivos formatos, con el fin de oficializar modificaciones que necesite la obra posterior a la aprobación del contrato y que impacten tiempos y costos. Como evidencia quedan los formatos diligenciados y  las actas de comité de obra,</t>
  </si>
  <si>
    <t xml:space="preserve">Implementar el procedimiento de control de cambios. </t>
  </si>
  <si>
    <t>Se ejecuta el control para evitar desviaciones en tiempo y costo aprobados.</t>
  </si>
  <si>
    <t>ROP-22</t>
  </si>
  <si>
    <t>Aprobaciones de proyectos sin tener en cuenta los requerimientos necesarios (administrativos, técnicos, legales, financieros y sst)</t>
  </si>
  <si>
    <t>El área de Infraestructura física revisa que se tengan todas las aprobaciones antes de iniciar cualquier proyecto de infraestructura. Como evidencia quedan documentos (contratos, actas de inicio de obra, correos).</t>
  </si>
  <si>
    <t xml:space="preserve">No se inicia ningún proyecto sin las aprobaciones correspondientes. </t>
  </si>
  <si>
    <t>ROP-55</t>
  </si>
  <si>
    <t>Planeación inadecuada de los sistemas de seguridad de planta física institucional</t>
  </si>
  <si>
    <t xml:space="preserve">Seguridad física </t>
  </si>
  <si>
    <t>El área de seguridad realiza instalación de controles de acceso que permitan la identificación de todos los usuarios y disuasión de los posibles infractores y/o ladrones. Se cuenta con listas negras que niegan al ingreso a personas que se encuentren en estas una vez se realice su reconocimiento. Como evidencia queda un registro y el envío de una señal a la central de monitoreo.</t>
  </si>
  <si>
    <t xml:space="preserve">Se  cuenta con  tecnología e instalación de seguridad electrónica que está a la vanguardia y permite mejor monitoreo de todas las sedes obteniendo control de seguridad en todas las sedes desde la centralidad y custodia de la información. Como evidencia queda el software instalado que permite consultar información desde la centralidad en tiempo real. </t>
  </si>
  <si>
    <t>Automático</t>
  </si>
  <si>
    <t xml:space="preserve">Terminar de implementar Sabaneta. Se han solicitado cotizaciones. </t>
  </si>
  <si>
    <t>Falta 80% de Sabaneta.</t>
  </si>
  <si>
    <t xml:space="preserve">Atención permanente por parte de la central de monitoreo de incidentes de seguridad desde la  línea 911 con disponibilidad 24/7 para control de emergencias. Como evidencia queda el registro de novedades en la minuta. </t>
  </si>
  <si>
    <t xml:space="preserve">Ya se ejecuta y funciona a satisfacción </t>
  </si>
  <si>
    <t>Sólo documentado</t>
  </si>
  <si>
    <t xml:space="preserve">Publicación y divulgación del reglamento. </t>
  </si>
  <si>
    <t xml:space="preserve">Reuniones quincenales del área de Seguridad física con la Dirección Administrativa y Financiera en las cuales se da rendición de cuentas de los temas de Seguridad Física y Parqueaderos. Como evidencia quedan las citaciones y correos electrónicos con temas puntuales tratados en estos espacios. </t>
  </si>
  <si>
    <t xml:space="preserve">Este tema se está replanteando por el cambio de líder y cambios en el organigrama de la Universidad. </t>
  </si>
  <si>
    <t>ROP-37</t>
  </si>
  <si>
    <t xml:space="preserve">Gestión inadecuada de los espacios físicos para actividades misionales </t>
  </si>
  <si>
    <t>Se mantiene el control y el seguimiento.
Se agendan los eventos a través de SAP y Outlook.</t>
  </si>
  <si>
    <t>El área de Infraestructura física, informa a las áreas de apoyo (SST, Seguridad física, Infraestructura, Coordinación administrativa) de manera semanal, la programación de eventos con el objetivo de soportar y apoyar la realización del mismo.  Como evidencia quedan correos electrónicos.</t>
  </si>
  <si>
    <t xml:space="preserve">Se mantiene el control y el seguimiento </t>
  </si>
  <si>
    <t xml:space="preserve">Se cuenta con una  política aprobada por el consejo superior que impone  multas y sanciones por no cancelar o no usar los espacios masivos previamente reservados.  En caso de incumplimiento se hace el llamado de atención al encargado del evento. Como evidencia queda el correo electrónico con el llamado de atención. </t>
  </si>
  <si>
    <t>Este tema debe ser revisado  con la Dirección Administrativa y Financiera ya que las multas no se han aplicado</t>
  </si>
  <si>
    <t xml:space="preserve">El área de Infraestructura física con el apoyo de la Rectoría y la Dirección académica ha implementado estrategias para la utilización de espacios después de las 4 p.m. logrando una distribución 60/40. Como evidencia está la programación e informe de programación de espacios. </t>
  </si>
  <si>
    <t>Se mantiene el control y seguimiento y se observa una mejora en la utilización de los espacios</t>
  </si>
  <si>
    <t>RES-45</t>
  </si>
  <si>
    <t>Incumplimiento de las normas legales y reglamentos internos
Ej.: Acreditación y registros calificados, reforma tributaria, reforma laboral y reforma a la salud</t>
  </si>
  <si>
    <t>SST</t>
  </si>
  <si>
    <t xml:space="preserve">Seguridad y Salud en el trabajo con el apoyo de la ARL y corredor de seguros realiza y revisa anualmente Planes de vigilancia normativa epidemiológica, con el objetivo identificar las personas expuestas a diferentes factores riesgo y su estado de salud. Como evidencia está el documento y formas de protección y mitigación. </t>
  </si>
  <si>
    <t>Todos los planes de vigilancia epidemiológica están actualizados al año 2023.</t>
  </si>
  <si>
    <t xml:space="preserve">Seguridad y salud en el trabajo diseñó y documento un Manual de contratistas, que se revisa cada año o cada que la norma cambie, en donde se incorporan 
los requisitos para el cumplimiento de la norma en general, incluyendo proyectos. Este manual es aplicable a toda la comunidad universitaria.  Como evidencia está el documento, formatos de inspección y formatos de permiso. </t>
  </si>
  <si>
    <t xml:space="preserve">Se recomienda que la evaluación de los proveedores sea de manera sistemática y digital. 
Se debe plantear reunión con las áreas de extensión de todas las facultades para tocar temas de proyectos. 
El manual está publicado y socializado a grupos de interés. </t>
  </si>
  <si>
    <t>Cada que se realice inducción a nuevos empleados, el líder de Seguridad y Salud en el trabajo participa dando a conocer todos los factores de riesgos y peligros y socializa el plan de emergencias para que todos conozcan y acaten las normas. Como evidencia quedan los formatos de asistencia  la inducción y las evaluaciones en línea (se entrega QR con link a evaluación).</t>
  </si>
  <si>
    <t>Realizan procesos de inducción a los estudiantes de pregrado y posgrado a contratistas y a empleados, se desarrolla sistemáticamente.</t>
  </si>
  <si>
    <t xml:space="preserve">Se esta realizando con el acompañamiento de la ARL y se actualiza a través de la plataforma de la ARL. El personal de la ARL y el personal de la Universidad de SST revisan que les aplica, y se van organizando programas de capacitación.
Se está revisando la posibilidad de cargar esta información en la herramienta SINERGIA del corredor de seguros.   </t>
  </si>
  <si>
    <t>El área de Seguridad y Salud en el trabajo realiza acompañamiento a los comités normativos ( COPASST y gestión del riesgo de emergencias) cada que sesionen, y en el comité de convivencia no asisten pero son veedores para garantizar que se realicen las reuniones habituales y se cumplan las normas. Esto aporta al cumplimiento de las normas relacionadas con SST. Como evidencia quedan las actas de los comités.</t>
  </si>
  <si>
    <t>Se acompaña a los diferentes comités, para el caso del comité de convivencia, no se asiste pero si se solicita que se comparta los temas tratados y solicitudes que requieran de SST.</t>
  </si>
  <si>
    <t xml:space="preserve">Contabilidad </t>
  </si>
  <si>
    <t xml:space="preserve">El área de contabilidad, cuando haya cambios en las normas contables, revisa y  actualiza el Manual de Políticas contables con el fin de que esté acorde a estas. Como evidencia queda el manual actualizado y publicado. </t>
  </si>
  <si>
    <t>Finalizar actualización del manual de activos fijos.</t>
  </si>
  <si>
    <t xml:space="preserve">Está pendiente actualizar el manual de activos fijos. </t>
  </si>
  <si>
    <t xml:space="preserve">El área de contabilidad  diseña, documenta y actualiza permanentemente,  los procedimientos que le corresponden,  acorde con el cumplimiento de las normas y cumplimiento de órganos de control. Como evidencia quedan los procedimientos. </t>
  </si>
  <si>
    <t>Se están actualizando todos los procedimientos.</t>
  </si>
  <si>
    <t xml:space="preserve">El área de contabilidad realiza capacitaciones cuando se requiera. (asistencia a congresos, seminarios, diplomados, entre otros) y asesorías integrales y participación en grupos de focales para actualizarse de novedades relacionadas con el sector. Como evidencia quedan los certificados y asistencias. 
</t>
  </si>
  <si>
    <t>Formalizar el proceso de conciliaciones e instaurar en el Manual las revisiones periódicas.</t>
  </si>
  <si>
    <t xml:space="preserve">El área de contabilidad elaboran las declaraciones tributarias con periodicidad mensuales, bimensuales y anuales y tienen un calendario tributario que cumplen estrictamente. Como evidencia quedan las declaraciones. </t>
  </si>
  <si>
    <t>Costos y presupuesto</t>
  </si>
  <si>
    <t>Semanalmente se realizan grupos primarios del área de costos y presupuesto para revisión de pendientes y actualizaciones normativas. Como evidencia queda un archivo en la ruta compartida con seguimiento a tareas pendientes.</t>
  </si>
  <si>
    <t xml:space="preserve">Se realiza reuniones semanales con todo el equipo, donde revisa dificultades, actividades pendientes, acciones correctivas y preventivas.
En estas reuniones se incluyen conversaciones sobre temas de normatividades internas y externas. </t>
  </si>
  <si>
    <t>Contratación</t>
  </si>
  <si>
    <t>Secretaría General</t>
  </si>
  <si>
    <t>Revisar si la actividad de control se encuentre incluida en el proceso.</t>
  </si>
  <si>
    <t>Se cumple el control.</t>
  </si>
  <si>
    <t xml:space="preserve">Secretaria general </t>
  </si>
  <si>
    <t>Secretaria general</t>
  </si>
  <si>
    <t>El impacto del control es irrelevante para el tratamiento del riesgo</t>
  </si>
  <si>
    <t xml:space="preserve">La publicación en la página web se hace en compañía del área de comunicaciones. </t>
  </si>
  <si>
    <t>Por demanda, el área de contratación asiste a capacitaciones  en temas puntuales, para estar actualizados en nuevas normatividades. Como evidencia quedan los certificados de asistencia y citaciones.</t>
  </si>
  <si>
    <t xml:space="preserve">Se realiza de acuerdo a necesidad y de normas que vayan surgiendo </t>
  </si>
  <si>
    <t xml:space="preserve">Cada quincena, el área de nómina hace revisión de los conceptos y seguridad social para garantizar que sean acordes a lo devengado y aprobado . Como evidencia están las actas y autorizaciones. </t>
  </si>
  <si>
    <t xml:space="preserve">Se realiza el control periódicamente. </t>
  </si>
  <si>
    <t>Cuando se presente una desvinculación laboral, el área de nómina informa a las áreas sobre retiro del personal (Solicitar paz y salvo) para finiquitar temas pendientes. Como evidencia queda el correo electrónico.</t>
  </si>
  <si>
    <t>El impacto del control es bajo para el tratamiento del riesgo</t>
  </si>
  <si>
    <t xml:space="preserve">Oficina jurídica </t>
  </si>
  <si>
    <t xml:space="preserve">El área jurídica revisa permanentemente antes de oficializar los documentos jurídicos de la universidad, que estos cumplan la normatividad vigente interna y externa. Como evidencia quedan los correos cuando hay concepto y las minutas. </t>
  </si>
  <si>
    <t xml:space="preserve">Se hace seguimiento a la documentación completa </t>
  </si>
  <si>
    <t xml:space="preserve">Propiedad intelectual </t>
  </si>
  <si>
    <t>Se comenzará a dejar evidencia del control a partir del segundo semestre de 2024.</t>
  </si>
  <si>
    <t>Planeación</t>
  </si>
  <si>
    <t>Dirección Académica</t>
  </si>
  <si>
    <t>Se está realizando una actualización de la definición de los procesos y su documentación alineados a la nueva estructura organizacional. Este trabajo se está realizando bajo el proyecto de arquitectura organizacional.
Se está desarrollando un proceso personalizado con los líderes de los procesos y su equipo de trabajo, donde se socializa el tema de gestión por procesos articulado a las nuevas dinámicas de arquitectura organizacional, donde se integran temas como nuevo modelo de procesos, actualización  documental, actividades de los cargos por procesos y estrategia.</t>
  </si>
  <si>
    <t>CES Digital</t>
  </si>
  <si>
    <t xml:space="preserve">Se tiene profesional encargado por prestación de servicios. </t>
  </si>
  <si>
    <t>Dirección de ciencia, tecnología e Innovación</t>
  </si>
  <si>
    <t xml:space="preserve">Se efectúa oportunamente el pago al CDR centro de derechos reprográfico, para cubrir a la universidad frente a multas de violación de derechos de autor 
</t>
  </si>
  <si>
    <t>CES Digital/Oficina Jurídica/Biblioteca</t>
  </si>
  <si>
    <t>Protección</t>
  </si>
  <si>
    <t>Se realizó una reunión de una comisión en la que  se terminó de revisar la respuesta al derecho de petición que respondió el CDR y se trazaron varios caminos a seguir:
1. Se enviará una solicitud a la Dirección de Derechos de Autor para preguntar algunos temas puntuales relacionados con usos secundarios de obras.
2. Se trabajará con una subcomisión puntos a tener en cuenta para negociar el aumento por pago de derechos reprográficos digitales con CDR para las instalaciones que decidan seguí pagando la licencia.
3. Pronto se enviará un comunicado oficial por parte de la Comisión a los rectores y las instituciones del Consorcio sobre los avances de esta comisión.</t>
  </si>
  <si>
    <t xml:space="preserve"> El área de CES digital, con el fin de minimizar el fraude en exámenes virtuales se instalaron una aplicaciones en las plataformas educativas que permiten hacer identificación estudiante y captura aleatoria del comportamiento del mismo durante la presentación del examen. Como evidencia quedan las fotos que toma el aplicativo. </t>
  </si>
  <si>
    <t>TI</t>
  </si>
  <si>
    <t>Se cuenta con multifactor de autenticación para para acceder a la cuenta institucional, para evitar suplantaciones.  Como evidencia está la implementación.</t>
  </si>
  <si>
    <t xml:space="preserve"> TI</t>
  </si>
  <si>
    <t>Está hecho y desplegado para el total de la población. Solo falta despliegue para cuentas genéricas. Ya se hizo socialización y campañas.</t>
  </si>
  <si>
    <t>Aseguramiento de la calidad</t>
  </si>
  <si>
    <t xml:space="preserve">El área de aseguramiento de la calidad realiza ajuste de sus procesos  de acuerdo a la actual normatividad y efectúa Socialización y capacitación a las facultades de acuerdo con la necesidad. Como evidencia quedan la documentación actualizada y publicada. </t>
  </si>
  <si>
    <t xml:space="preserve">Se actualizan procedimientos con base en la nueva normatividad. 
Se tienen grupos en teams y One drive,  para manejo de información conjunta. </t>
  </si>
  <si>
    <t>Docencia Servicio</t>
  </si>
  <si>
    <t xml:space="preserve">El área de docencia de servicio participa  en la Red de prácticas de Antioquia y Medellín, ASCOFAME y ASCUN a demanda con el propósito de estar a la vanguardia de la normatividad que implica las prácticas formativas en salud y prácticas profesionales y lineamientos en cuanto a registros calificados y procesos de acreditación  y se actualizan los procesos con base en nuevas normatividades.  Como evidencia quedan los procesos actualizados por parte del área de aseguramiento de la calidad cuando hay cambios normativos. </t>
  </si>
  <si>
    <t>Se asiste a las capacitaciones promovidas por la red</t>
  </si>
  <si>
    <t>El área de docencia de servicio realiza revisión trimestral con cada escenario de practica para revisar practicas académicas, procesos de inducción, casos particulares con los docentes o estudiantes y los estándares de calidad. Como evidencia quedan las actas de comité docencia de servicio.</t>
  </si>
  <si>
    <t xml:space="preserve">se hace reuniones con los escenarios y se deja acta de cada reunión </t>
  </si>
  <si>
    <t>Se cuenta con un Manual de los procesos de docencia servicio que se revisa y actualiza cuando sea necesario. Como evidencia está el Manual publicado en la página Web.</t>
  </si>
  <si>
    <t xml:space="preserve">
Solicitar a la Dirección académica de un sistema de información para coordinar practicas </t>
  </si>
  <si>
    <t xml:space="preserve">El área de docencia de servicio realiza la evaluación anual de los escenarios de práctica acuerdo 0273 de 2021. Como evidencia las actas de comité y las herramientas de autoevaluación y en los procesos de acreditación se les reporta a los programas y a aseguramiento de la calidad. </t>
  </si>
  <si>
    <t xml:space="preserve">Dirección académica </t>
  </si>
  <si>
    <t xml:space="preserve">La Dirección académica, a necesidad, socializa los cambios normativos en temas relacionados con educación superior tanto en el Consejo académico como en el grupo de modelo pedagógico. Como evidencia quedan actas. </t>
  </si>
  <si>
    <t>Gestión e innovación curricular</t>
  </si>
  <si>
    <t xml:space="preserve">Se cumple sistemáticamente. </t>
  </si>
  <si>
    <t xml:space="preserve">La oficina de aseguramiento de la calidad verifica en los documentos de registro calificado y de acreditación el cumplimiento de lineamientos institucionales y la normatividad nacional. Como evidencia queda el acta del consejo académico.
</t>
  </si>
  <si>
    <t xml:space="preserve">Se revisa los documentos, estos con el fin de minimizar la ocurrencia de incumplimiento a los lineamientos normativos. </t>
  </si>
  <si>
    <t>Laboratorio</t>
  </si>
  <si>
    <t>Semestralmente el área de laboratorios, realiza autoevaluaciones a la normatividad aplicable de los laboratorios  con el ánimo de encontrar inconformidades de cara al cumplimiento de las normas y realizar las medidas de corrección pertinentes. Como evidencia queda un informe que se entrega al ente de control.</t>
  </si>
  <si>
    <t>Pedir apoyo alas directivas para el cumplimiento de la normas de contrato a acceso de  recurso genético.</t>
  </si>
  <si>
    <t>El área de laboratorios, cuenta con documentación por procesos  alojada en el portal web ( las sedes y la universidad se alinean con estos documentos) para tener procedimientos formales publicados con las actividades del área. Esta documentación se actualiza cuando se considere necesario.</t>
  </si>
  <si>
    <t xml:space="preserve">El área de laboratorios, programa capacitaciones semestrales, en temas propios de la normatividad para garantizar que todas las personas involucradas en el proceso conozcan las normatividad. Como evidencia quedan los certificados o controles de asistencia. </t>
  </si>
  <si>
    <t>Curso "Legislación y calidad de datos para investigación en Biodiversidad: haciendo buen uso del permiso marco" para los docentes/investigadores que fueron incluidos en la actualización del permiso marco con la participación de inspectores de la ANLA.</t>
  </si>
  <si>
    <t>Admisiones y registros</t>
  </si>
  <si>
    <t xml:space="preserve">La oficina de admisiones y registro se encuentra en la actualización del Reglamento estudiantil que es fundamental para definir las directrices y marco legal  interno. Como evidencia va a quedar el reglamento actualizado. </t>
  </si>
  <si>
    <t xml:space="preserve">Continúa en proceso de actualización ya que depende de la formalización de los nuevos estatutos de la universidad y la nueva estructura organizacional. 
Se debe socializar con Secretaria general para que reactiven las reuniones para avanzar en la actualización del reglamento. </t>
  </si>
  <si>
    <t>25/06/2024
26/06/2024 (admisiones)</t>
  </si>
  <si>
    <t>Admisiones y registros- TI</t>
  </si>
  <si>
    <t xml:space="preserve">Se considerará la actualización de estos documentos una vez se formalice la estructura organizacional y el tema de roles y perfiles. </t>
  </si>
  <si>
    <t xml:space="preserve">El área de admisiones y registra participa de manera anual en la Red ARCA -Admisiones y Registro y Control Académico con el objetivo de estar a la vanguardia en tecnología, tendencias y actualizaciones normativas. Como evidencia queda certificado de asistencia. </t>
  </si>
  <si>
    <t>Está en marcha la elaboración de un plan de trabajo de innovación con cada una de las facultades.
Se formalizarán los formatos definidos para esta actividad.</t>
  </si>
  <si>
    <t>La Dirección de Ciencia, Tecnología e Innovación socializa y divulga permanentemente a la comunidad universitaria las políticas y normas de la Universidad CES, nacionales e internacionales. Como evidencia queda el control de asistencia a la socialización. y comunicados de divulgación.</t>
  </si>
  <si>
    <t>Ya se definió la política CTeI está pendiente socializarla con los coordinadores de las facultades y aprobación del consejo superior.
Ya se actualizó y aprobó el reglamento de propiedad intelectual.</t>
  </si>
  <si>
    <t>Anualmente, el Comité de ética aplica auditorias internas autoevaluación de buenas prácticas clínicas y a los centros de investigación. Como evidencia quedan los informes de auditoría y planes de mejoramiento.</t>
  </si>
  <si>
    <t>Comité de ética</t>
  </si>
  <si>
    <t>Se tienen fechas establecidas para las auditorías de los centros de investigación.</t>
  </si>
  <si>
    <t>Periódicamente se realizan auditorias por parte de entes externos (Invima, ICA, ANLA)  para la evaluación de buenas prácticas de laboratorio, manufactura e investigación dirigida a los Centros de Investigación y a Comité de ética.  Como evidencia quedan los informes y planes de mejoramiento.</t>
  </si>
  <si>
    <t>Por demanda se realiza, definición de roles dentro de la Dirección de Ciencia, Tecnología e innovación y necesidades de talento humano para cubrir las actividades y la obligaciones normativas asociadas a la Dirección. Como evidencia queda los perfiles de los cargos y la estructura administrativa.</t>
  </si>
  <si>
    <t>Se tienen definidos los perfiles y roles de cada una de las áreas que conforman  la Dirección ajustadas a la nueva estructura. Sin embargo, no se cuenta con el talento humano requerido.</t>
  </si>
  <si>
    <t>Construcción de documento con lineamientos de trabajo de grado en la universidad.</t>
  </si>
  <si>
    <t xml:space="preserve">El área de asuntos globales tiene definidos políticas, acuerdos y procesos de internacionalización , cumplimiento de acuerdos internos y  cumplimiento de normatividad migratoria vigente. La política y acuerdos se revisa máximo cada año. Como evidencia quedan los documentos publicados. </t>
  </si>
  <si>
    <t>ROP-36</t>
  </si>
  <si>
    <t>Gestión inadecuada a la vinculación y seguimiento de proveedores</t>
  </si>
  <si>
    <t>Compras</t>
  </si>
  <si>
    <t>SST
Compras</t>
  </si>
  <si>
    <t>17/06/2024
25/06/2024</t>
  </si>
  <si>
    <t>Compras
SST</t>
  </si>
  <si>
    <t>Revisar la posibilidad de poder implementar la evaluación de proveedores en alguno de los sistemas de información existentes (INCLUCES) .</t>
  </si>
  <si>
    <t xml:space="preserve">Pendiente presentar la propuesta de evaluación de proveedores al nuevo líder del área de compras. </t>
  </si>
  <si>
    <t>Contabilidad 
Compras</t>
  </si>
  <si>
    <t>21/06/2024
25/06/2024</t>
  </si>
  <si>
    <t>Dando cumplimiento a la norma referente a la actualización anual de datos de las contrapartes, el área de riesgos gestiona y planea con las áreas implicadas, el envío del correo a los proveedores a los que se les ha comprado en el último año, solicitando  la actualización de datos anual. Como evidencia queda el correo enviado y la actualización en los sistemas INCLUCES y SAP.</t>
  </si>
  <si>
    <t xml:space="preserve">Gestión del riesgo Contabilidad 
Compras </t>
  </si>
  <si>
    <t>1.Cuando se envíe la orden de compra se incluirá como nota la invitación a actualizar datos, si no se ha hecho en el último año y a registrarse en INCLUCES.
2,Se enviará invitación de actualización de datos a los proveedores en el mes de septiembre de 2024.</t>
  </si>
  <si>
    <t>1.31/07/2024
2.30/09/2024</t>
  </si>
  <si>
    <t>Tesorería 
Contabilidad 
Compras</t>
  </si>
  <si>
    <t>20/06/2024
21/06/2024
25/06/2024</t>
  </si>
  <si>
    <t>El área de Tesoreria, diariamente realiza seguimiento a los proveedores que autorizan el pronto pago, revisando en SAP los  están en la lista de pronto pago (lista que permite diferenciarlos del resto de proveedores) para realizar los pagos de las facturas contabilizadas dentro del tiempo máximo definido para obtener el beneficio. Como evidencia queda el egreso.</t>
  </si>
  <si>
    <t>Tesorería 
Compras
Contabilidad</t>
  </si>
  <si>
    <t>Llega un correo con la información de los proveedores que autorizan el pronto pago y ya se incluye en una base de datos manual para distinguirlos del resto de los proveedores. 
Se están perdiendo beneficios de pronto pago porque el proceso se retrasa porque no se completa el flujo de trabajo oportunamente para poder acceder al beneficio.</t>
  </si>
  <si>
    <t>ROP-35</t>
  </si>
  <si>
    <t>Fallas en la planeación, gestión y monitoreo de las compras nacionales e internacionales.</t>
  </si>
  <si>
    <t>El área de compras realiza un monitoreo, quincenalmente,  a través de un cuadro de control en línea que permite hacer seguimiento a las solicitudes de pedido de las diferentes áreas, si se encuentran desviaciones, se valida con el comprador. Como evidencia queda el archivo de trabajo en Excel.</t>
  </si>
  <si>
    <t>Gestionar a través del área de TI un reporte en SAP (BI) para generar la consulta que hoy se hace manual.</t>
  </si>
  <si>
    <t>Mensualmente, el área de compras realiza un comité primario con el equipo de trabajo con el fin de hacer seguimiento del área y comunicar información relevante para el proceso. Como evidencia queda la citación.</t>
  </si>
  <si>
    <t xml:space="preserve">Reuniones mensuales con el equipo de trabajo. </t>
  </si>
  <si>
    <t xml:space="preserve">Medición y seguimiento  anual de los KPI de gestión de proveedores nacionales e internacionales, con el fin de analizar y evaluar el desempeño de los proveedores y tomar medidas correctivas. Como evidencia queda el formato de medición diligenciado. </t>
  </si>
  <si>
    <t>Divulgar y comenzar la medición de los indicadores de gestión de proveedores.</t>
  </si>
  <si>
    <t>ROP-57</t>
  </si>
  <si>
    <t>Planificación estratégica sin la inclusión de los criterios de SST</t>
  </si>
  <si>
    <t xml:space="preserve">Rendición de cuentas anual (segundo semestre)  por parte del líder de SST con el Rector y el Director Administrativo y Financiero y Gestión del Riesgo con el fin de comunicar el estado y resultados actuales de los indicadores medibles de SST y plantear acciones de mejora para la planeación estratégica del año siguiente. Como evidencia queda un acta. </t>
  </si>
  <si>
    <t xml:space="preserve">Se incluye en los comités estratégico y reuniones asociadas a obras y licitaciones institucionales al área de Seguridad y salud en el trabajo, con el fin de aportar y dar lineamientos para que se contemplen todas las actividades y requisitos de SST dentro del presupuesto de dicho proyecto.  Como evidencia en el contrato queda el presupuesto aprobado y una persona asignada para tales fines dentro de la obra y asignación de recursos para atención de emergencias. </t>
  </si>
  <si>
    <t xml:space="preserve">Se hablará con las facultades solicitando apoyo para que inviten a SST para dar a conocer la importancia del cumplimiento normativo en la ejecución de los proyectos. </t>
  </si>
  <si>
    <t xml:space="preserve">Los invitan al comité de obras, pero sigue pendiente asistir al resto. </t>
  </si>
  <si>
    <t>Cada que se realice actualización o creación de perfiles, Gestión del Talento Humano  incluye asignación de roles y responsabilidades en el perfil del cargo, aplicables al cumplimiento del SG-SST en todos los niveles de la organización. Como evidencia queda el perfil con estas responsabilidades.</t>
  </si>
  <si>
    <t xml:space="preserve">El área de Gestión de Talento Humano está actualizando todos los perfiles e incluye este tema. </t>
  </si>
  <si>
    <t xml:space="preserve">Ya está incluido dentro de los perfiles. Se está haciendo actualización de estos. </t>
  </si>
  <si>
    <t xml:space="preserve">Realizan procesos de inducción a los estudiantes de pregrado y posgrado a contratistas y a empleados, se desarrolla sistemáticamente </t>
  </si>
  <si>
    <t>ROP-40</t>
  </si>
  <si>
    <t xml:space="preserve">Gestión y proyección inadecuada del presupuesto para la ejecución de sst para proyectos </t>
  </si>
  <si>
    <t xml:space="preserve">Hoy se está asistiendo al comité de obras, pero no siempre se invitan a las reuniones de los proyectos. </t>
  </si>
  <si>
    <t>Se tiene un presupuesto básico, para capacitaciones, transporte, lo preocupante es que no se cuenta con presupuesto en temas de SST en las facultades para ejecutar acciones para mitigar los riesgos</t>
  </si>
  <si>
    <t>ROP-60</t>
  </si>
  <si>
    <t>Roles, responsabilidades y alcance asignados al personal sin criterios frente al sistema de SG-SST (todos)</t>
  </si>
  <si>
    <t>Cada año se efectúa rendición de cuentas por parte de todas las personas con respecto a la  asignación de responsabilidades aplicables al SG-SST con el fin de detectar anomalías y acciones de mejora. Como evidencia quedan los formatos de asistencia y evaluación de la reinducción y formatos de entrega de elementos de protección personal.</t>
  </si>
  <si>
    <t>La reinducción que se realiza cada año, hace parte de la rendición de cuentas y se está llevando a cabo sin problemas. 
También se diligencian los formatos cuando se hace entrega de elementos de protección personal.</t>
  </si>
  <si>
    <t>Cada año, el área de SST articula la matriz de peligros con las funciones del cargo en el profesiograma y socializa los roles y responsabilidades aplicables al perfil en la documentación de este.</t>
  </si>
  <si>
    <t xml:space="preserve">Esta actualizado y se ejecuta permanentemente </t>
  </si>
  <si>
    <t>ROP-42</t>
  </si>
  <si>
    <t>Inadecuada revisión de los estados financieros  para la  liquidez y solvencia económica de la Universidad CES (riesgo en el recaudo del dinero).</t>
  </si>
  <si>
    <t>Costos y presupuesto
Proyectos</t>
  </si>
  <si>
    <t xml:space="preserve">Se hace mensual para hacer seguimiento, pero se queda corta los temas a tratar se buscara poder abarcar mas el panorama </t>
  </si>
  <si>
    <t>A solicitud, el área de costos y presupuesto realiza creación de elementos PEP y control y asignación de recursos en el sistema SAP, con el propósito de garantizar el cumplimiento de los requisitos previos para la ejecución de un proyecto que permite limitar el presupuesto asignado según el contrato o convenio. Como evidencia quedan los elementos PEP en el sistema y carpeta con los documentos en el servidor. 
Cuando se identifique algo anormal se informa de inmediato a los responsables de proyectos.</t>
  </si>
  <si>
    <t>El área de costos y presupuesto en acompañamiento con otras áreas realiza un proceso de formulación, ejecución  y control de los proyectos con el fin de hacer una adecuada planeación y seguimiento de los mismos. Como evidencia quedan las ejecuciones en el ERP, correos electrónicos, informes.</t>
  </si>
  <si>
    <t xml:space="preserve">Se establecieron unos procedimientos para la formulación, ejecución  y control de los proyectos. </t>
  </si>
  <si>
    <t xml:space="preserve">El área de costos y presupuesto, mensualmente, realiza validación del registro de la información contable, revisando  que corresponda a las cuentas contables correctas (Plan único de Cuentas - PUC) y poder diferenciar los ingresos y los gastos para detectar inexactitud en la información. Si se detecta alguna anomalía se le informa a contabilidad para que realice la reclasificación de las cuentas.  Como evidencia queda un papel de trabajo en Excel. </t>
  </si>
  <si>
    <t>Descarga de información del sistema SAP.</t>
  </si>
  <si>
    <t xml:space="preserve">Mensualmente, el área de costos y presupuesto realiza presentación de informes al Comité Financiero, Auditoría y Riesgos, detallando  la situación financiera de las unidades de negocio, facultades y unidades de apoyo para apoyar la toma de decisiones informadas. Como evidencia queda el acta de este comité y el informe presentado. </t>
  </si>
  <si>
    <t xml:space="preserve">Se realiza un informe de BI con la ejecución mensual por función sustantiva comparando presupuesto, ejecución real y ejecución año anterior. </t>
  </si>
  <si>
    <t xml:space="preserve">Mensualmente, el área de costos y presupuestos entrega informe de ejecución de los eventos del área de extensión, para revisión y validación de esta área detallando por facultades. Como evidencia queda el informe enviado. </t>
  </si>
  <si>
    <t>Se entrega la información requerida</t>
  </si>
  <si>
    <t xml:space="preserve">Tesorería </t>
  </si>
  <si>
    <t xml:space="preserve">El área de Tesorería realiza conciliación diaria de cuentas contables soportadas con extractos bancarios. Como evidencia quedan los extractos bancarios , queda evidencia en SAP de la operaciones  financieras del área de Tesorería y formato de conciliación. </t>
  </si>
  <si>
    <t>Crear política de conciliación.</t>
  </si>
  <si>
    <t xml:space="preserve">Cada mes el área contable presenta y  realiza la revisión de estados financieros  con  la Dirección financiera, Rectoría, Representantes consejo superior, en el comité Financiero de Auditoría y Riesgos. Si se detecta algo por corregir, se realiza el análisis y ajuste a que haya lugar. Como evidencia queda el acta de comité. </t>
  </si>
  <si>
    <t>Por disposición del consejo superior, se delego una comisión para revisión de estados financieros.
Se cumple este control y se esta realizando con periodicidad mensual o extraordinario cuando se requiera.</t>
  </si>
  <si>
    <t xml:space="preserve">Costos y presupuesto
Contabilidad </t>
  </si>
  <si>
    <t>19/06/2024
21/06/2024</t>
  </si>
  <si>
    <t xml:space="preserve">El área de costos y presupuesto realiza seguimiento mensual de ingresos y gastos de los proyectos, para poder autorizar los reconocimientos de ingresos. Como evidencia queda un formato en pdf con la firma de un Analista Financiero, Funcionario Contabilidad, Ordenador del gasto y  aprobación de la Contadora. Posteriormente, se hace el registro contable. En el formato se incluye el valor del reconocimiento y también queda papel de trabajo en la ruta compartida. </t>
  </si>
  <si>
    <t>Contabilidad 
Costos y presupuesto</t>
  </si>
  <si>
    <t>Se ejecuta control</t>
  </si>
  <si>
    <t>ROP-29</t>
  </si>
  <si>
    <t>Demoras en la entrega de informes financieros a clientes internos y externos</t>
  </si>
  <si>
    <t xml:space="preserve">El área de costos y presupuesto, por demanda,  se  capacita en las herramientas necesarias para la generación de la información. (ERP, Excel, Access, Power BI, Etc.). Como evidencia quedan los certificados de las capacitaciones. </t>
  </si>
  <si>
    <t>Se hizo capacitación de Power BI a través del área de bienestar institucional por convenio del SENA.</t>
  </si>
  <si>
    <t>Se está ejecutando.</t>
  </si>
  <si>
    <t>Anualmente, el área contable planea y elabora un  cronograma de trabajo contable, discriminado por mes y le hace seguimiento mensual. Como evidencia queda el plan de trabajo anual.</t>
  </si>
  <si>
    <t>A comienzo de año se envía un correo socializando el cronograma del año y se hace un recordatorio mensual el primer día hábil para recordando los días hábiles de contabilización.</t>
  </si>
  <si>
    <t xml:space="preserve">El área contable realiza seguimiento al reporte oportuno a los entes de control de la información financiera (super salud: mensual, trimestre, semestral y anual. Ministerio: trimestral, anual. Medico quirúrgico: anual). Como evidencia quedan los certificados del ente de control. </t>
  </si>
  <si>
    <t>ROP-54</t>
  </si>
  <si>
    <t>Negociación y ejecución de proyectos sin el aval financiero</t>
  </si>
  <si>
    <t xml:space="preserve">En este momento no se ejecuta formato se hace por medio de un correo, se revisara la posibilidad de ejecutarlo con el formato </t>
  </si>
  <si>
    <t xml:space="preserve">Este control se comenzara a ejecutar para un mejor seguimiento </t>
  </si>
  <si>
    <t>ROP-28</t>
  </si>
  <si>
    <t>Convenios de educación formal y otros servicios institucionales liquidados de forma errada, imprecisa, incompleta, a destiempo e inconsistente.</t>
  </si>
  <si>
    <t xml:space="preserve">El área de costos y presupuesto solicita la aprobación de la liquidación de los convenios por parte del Jefe del programa, con el fin que estén liquidados con base en las condiciones acordadas. Como evidencia queda un correo. </t>
  </si>
  <si>
    <t>ROP-58</t>
  </si>
  <si>
    <t xml:space="preserve">Prestación de servicios institucionales afectados por la inadecuada estimación de los costos de los mismos (punto de equilibrio). </t>
  </si>
  <si>
    <t xml:space="preserve">El área de costos y presupuestos, por demanda, elabora comparativos con otros programas y presupuestos similares para garantizar que se alcance el punto de equilibrio,  si no se considera viable, se informa el rechazo. Como evidencia quedan correos electrónicos. </t>
  </si>
  <si>
    <t>Para temas de servicios si se revisa, pero se genera muy poco, solo este año se han dado 1 caso y se elabora escenarios según a necesidad</t>
  </si>
  <si>
    <t>ROP-31</t>
  </si>
  <si>
    <t>Ejecución presupuestal indebida y/o con destinación diferente al cumplimiento de las metas institucionales</t>
  </si>
  <si>
    <t>Mensualmente el área de costos y presupuesto realizar seguimiento a la ejecución presupuestal de todas las áreas y facultades con el propósito de garantizar la correcta ejecución de los recursos y tener un panorama general del área. Como evidencia que un archivo en Power BI.</t>
  </si>
  <si>
    <t xml:space="preserve">Se hicieron reuniones con las facultades y asistieron dos personas del consejo superior. </t>
  </si>
  <si>
    <t>ROP-41</t>
  </si>
  <si>
    <t>Inadecuada gestión de almacenamiento de bienes, insumos y materiales</t>
  </si>
  <si>
    <t xml:space="preserve"> Se creará un espacio como almacén para todos los bienes de eventos,  mobiliario y puestos de trabajo. 
Se tendrá un almacenista para al almacenamiento de insumos de mantenimiento y de aseo.
Se tendrá un responsable que diligenciará un registro de recepción y entrega de materiales.</t>
  </si>
  <si>
    <t>Se tendrá un almacenista a través de un tercero.</t>
  </si>
  <si>
    <t>El área de Infraestructura a través de un proveedor está haciendo un inventario de lo que hay almacenado para recuperar el espacio y diseñar puestos de trabajo y se dieron de baja los bienes que no servían.</t>
  </si>
  <si>
    <t>Coordinación administrativa</t>
  </si>
  <si>
    <t xml:space="preserve">La Coordinación Administrativa en conjunto con contabilidad reporta mensualmente al corredor de seguros los activos que se van a incluir (número del activo, descripción, valor y ubicación) y los que se dan de baja, para actualizar las pólizas todo riesgo daño material. Como evidencia quedan correos electrónicos. </t>
  </si>
  <si>
    <t>ROP-47</t>
  </si>
  <si>
    <t>Indisponibilidad de información para la operación de la Universidad CES</t>
  </si>
  <si>
    <t>El tercero con quien se tiene contratada la infraestructura  realiza Backups diarios incrementales, incremental semanal, full mensual. Una vez efectuado el back up llega una notificación automática por correo electrónico y se guarda el respaldo.</t>
  </si>
  <si>
    <t xml:space="preserve">El control se encuentra  implementado </t>
  </si>
  <si>
    <t>El control se encuentra en proceso de implementación</t>
  </si>
  <si>
    <t>Se tiene contratado con un tercero, la implementación y mantenimiento de herramientas de seguridad con monitoreo permanente, que en caso de detectar vulnerabilidades y ataques generan alertas. Como evidencia queda un informe periódico y alertas de correo electrónico.</t>
  </si>
  <si>
    <t>ROP-59</t>
  </si>
  <si>
    <t>Recepción y envío documental de manera inadecuada a nivel interno y externo</t>
  </si>
  <si>
    <t>Administración documental</t>
  </si>
  <si>
    <t xml:space="preserve">A través del software  Docuware se realiza el registro de la información y se almacena la misma
Para cada una de las áreas de apoyo hay una planilla de seguimiento </t>
  </si>
  <si>
    <t xml:space="preserve">Se lleva control de todos los datos documentos recibidos y entregados cuando son enviados por correo electrónico y en la ventanilla de recepción. </t>
  </si>
  <si>
    <t xml:space="preserve">El área de gestión documental realiza conservación diaria  electrónica de la correspondencia debidamente codificada en Docuware, programa de gestión documental. Como evidencia queda la información en Docuware. La información física se conserva en las dependencias y se hace transferencia al archivo anualmente. </t>
  </si>
  <si>
    <t xml:space="preserve">Se tiene el inventario documental y se encuentra codificado según la dependencia, serie documental y tipo de documento </t>
  </si>
  <si>
    <t>El área de gestión documental  cuenta con el reglamento general de archivo  resolución rectoral 0044 como documento que reglamenta la gestión documental y archivo y un programa de gestión documental Acta 1231 del comité administrativo del 19 de abril del 2018.Este reglamento y programa son  de obligatorio cumplimiento para toda la comunidad universitaria.</t>
  </si>
  <si>
    <t xml:space="preserve">El área jurídica realiza revisión mensual de la base de datos de contratos y convenios pendientes por recepción para mirar el estado del trámite de la firma y solicitar las pendientes. Como evidencia quedan correos electrónicos. </t>
  </si>
  <si>
    <t>ROP-48</t>
  </si>
  <si>
    <t xml:space="preserve">Indisponibilidad de recursos técnicos y tecnológicos para el desarrollo de procesos institucionales </t>
  </si>
  <si>
    <t>24/06/2024
25/06/2024 (TI)</t>
  </si>
  <si>
    <t>El área de CES Digital realiza seguimientos y reuniones periódicas con los proveedores para conocer la calidad de la prestación del servicio; si se encuentran desviaciones el ingeniero interviene. Si se detecta una alerta desde la Universidad se notifica al proveedor. Como evidencia quedan correos y tickets.</t>
  </si>
  <si>
    <t>CES Digital - TI</t>
  </si>
  <si>
    <t xml:space="preserve">Semestralmente o cuando sale un nuevo parche de seguridad, se programa con el proveedor actualizaciones del sistema con el fin de preservar la seguridad de la información del aplicativo. Como evidencia queda la programación, informe mensual y el log del aplicativo. </t>
  </si>
  <si>
    <t xml:space="preserve">El  área de admisiones y registro cuenta con sistemas de información (Docuware , Programa para las firmas digital de diplomas y actas - Diplogrados Evolusign, INCLUCES y  SAP ) para el desarrollo de las funciones del área y queda como evidencia la trazabilidad de los sistemas. 
</t>
  </si>
  <si>
    <t>Es importante automatizar este proceso de digitalización (que no haya que descargarlos y guardarlos).
Esto se ha gestionado a través del área de TI.</t>
  </si>
  <si>
    <t xml:space="preserve">Cada laboratorio tiene un programa de mantenimiento basado en el procedimiento de gestión técnica, mantenimiento y metrología - PRGL002 - Abarca toda la tecnología para el sistema de laboratorio de las sedes, y se tienen identificados recursos técnicos redundantes en la misma sede y en otras sedes alternas. </t>
  </si>
  <si>
    <t>Se aplica completamente y esta al día con su actualización. 
El software AM soporta el seguimiento para hacer mantenimiento a los equipos funcionales del laboratorio.  
Este procedimiento se aplica a los equipos de los laboratorios que son vigilados y los de docencia como buena practica.
Se cuenta con redundancia en muchos equipos.</t>
  </si>
  <si>
    <t>Actualmente se está haciendo análisis y evaluación de varios sistemas de gestión de la investigación que se van a presentar a la Directora.</t>
  </si>
  <si>
    <t xml:space="preserve">La Dirección de Ciencia, Tecnología e Innovación cuenta con un archivo físico de documentos y actas del comité de ética que sirve como respaldo en caso de pérdida de información. Como evidencia está el archivo físico. </t>
  </si>
  <si>
    <t xml:space="preserve">Ya se cumple con los estándares de temperatura y humedad y se hace mantenimiento y calibración anual de temperatura.
</t>
  </si>
  <si>
    <t xml:space="preserve">Biblioteca </t>
  </si>
  <si>
    <t>Funciona correctamente.</t>
  </si>
  <si>
    <t xml:space="preserve">El área de TI garantiza la disponibilidad de recursos tecnológicos  y el mantenimiento de las licencias necesarias para garantizar la prestación de los servicios. Como evidencia se tienen contratos y renovaciones. </t>
  </si>
  <si>
    <t xml:space="preserve">El control se encuentra implementado. </t>
  </si>
  <si>
    <t>ROP-44</t>
  </si>
  <si>
    <t xml:space="preserve">Incumplimiento en los reportes de información a las entidades de vigilancia y control </t>
  </si>
  <si>
    <t>La política y los procedimientos ya se encuentran creados  y están publicados en el portal Web de la Universidad.</t>
  </si>
  <si>
    <t xml:space="preserve">Se han realizado videos para socializar el tema de DataCES en el marco de la renovación de la acreditación en la última versión. 
Anteriormente se han hecho planes específicos de comunicación para gestión de la información. </t>
  </si>
  <si>
    <t xml:space="preserve">El área de planeación desarrolló  dos funcionalidades en DataCES, que permiten visualizar información en tiempo real e histórica, que puede consultarse en cualquier momento y  permite extraer los datos validados para enviar reportes a los entes de  vigilancia y control. Como evidencia está la información en el aplicativo. 
</t>
  </si>
  <si>
    <t xml:space="preserve">
Se ha venido trabajando la información en tiempo real en temas financieros, de extensión, de estudiantes.
Se realizará un taller de indicadores de impacto el próximo 19 de junio.
 </t>
  </si>
  <si>
    <t>ROP-51</t>
  </si>
  <si>
    <t xml:space="preserve">Inoportunidad en la realización de trámites (acreditación y registros calificados) </t>
  </si>
  <si>
    <t>Al momento de presentar cualquier duda o inquietud, el área de aseguramiento de la calidad, acude a la unidad de atención al ciudadano del MEN para resolverla. Como evidencia queda el radicado y las respuestas.</t>
  </si>
  <si>
    <t>El área de aseguramiento de la calidad realiza reuniones periódicas con las facultades para revisión de documentación y requisitos para renovación de registros calificados y acreditación. La frecuencia de reuniones aumenta en la medida en que se acerca el plazo máximo, inicialmente cada dos meses y se finaliza con sesiones semanales.   Como evidencia quedan correos y seguimientos en teams  y avances del documento.</t>
  </si>
  <si>
    <t>El área de aseguramiento de la calidad realiza trabajo articulado con las áreas de apoyo (Planeación, Gestión e Innovación Curricular, Docencia Servicio, CES virtual...) con el fin de construir los documentos -renovación de registros calificados e informes de autoevaluación- de una manera más integral, dando cuenta de los resultados, los propósitos formativos, la orientación pedagógica, curricular, didáctica, administrativa y tecnológica de los programas académicos. Como evidencia quedan los correos que envían solicitando la información y el documento.</t>
  </si>
  <si>
    <t>ROP-49</t>
  </si>
  <si>
    <t xml:space="preserve">Indisponibilidad del recurso humano para el desarrollo de los procesos de la institución </t>
  </si>
  <si>
    <t>De acuerdo con las definiciones establecidas por la nueva estructura organizacional se está a la espera que el área de Docencia  servicio consolide su equipo de trabajo.</t>
  </si>
  <si>
    <t>No aplica</t>
  </si>
  <si>
    <t xml:space="preserve">Ya se cuenta oficialmente con medio de la asistente para la oficina.
Se puso reemplazo a la incapacidad laboral de una persona de la oficina.
Se está a la espera del organigrama definitivo de la Universidad.
</t>
  </si>
  <si>
    <t>Se tienen definidos los perfiles y roles de cada una de las áreas que conforman  la Dirección ajustadas a la nueva estructura. Sin embargo, no se cuenta con el talento humano requerido.
Apoyo de los estudiantes que condonas horas a través de los programas de bienestar.</t>
  </si>
  <si>
    <t>ROP-26</t>
  </si>
  <si>
    <t xml:space="preserve">Cambios generacionales, contextuales y demográficos que puedan afectar la pertinencia y relevancia de los servicios académicos. </t>
  </si>
  <si>
    <t xml:space="preserve">La Dirección académica, semestralmente,  en conjunto con la facultades hacen evaluación de los programas con relación a la realidad que se vive en el contexto externo y las tendencias de educación superior con el fin de atender las necesidades y público objetivo académico. Como evidencia quedan actas. </t>
  </si>
  <si>
    <t>Se ejecuta el control</t>
  </si>
  <si>
    <t>ROP-34</t>
  </si>
  <si>
    <t>Factores académicos, personales, financieros, sociales y familiares que afectan la permanencia y la graduación.</t>
  </si>
  <si>
    <t xml:space="preserve">El área de admisiones y registro participa en las reuniones de modelo pedagógico de diferentes facultades y tiene la oportunidad para conocer de primera mano las tendencias académicas y de la universidad y sobre la apertura de nuevos programas con el fin de estar alineados con las normativas institucionales. Como evidencia quedan las actas de las reuniones. </t>
  </si>
  <si>
    <t xml:space="preserve">Citan a Admisiones y registro en apertura de nuevos programas, este se cumple rigurosamente. </t>
  </si>
  <si>
    <t>ROP-46</t>
  </si>
  <si>
    <t xml:space="preserve">Indisponibilidad de escenarios de práctica para el desarrollo de prácticas académicas </t>
  </si>
  <si>
    <t xml:space="preserve"> Diariamente el área de docencia de servicio hace seguimiento a los escenarios de práctica según la normatividad vigente y reporte al ministerio por cambios en el convenio o centro de práctica o nuevas firmas de convenio con base en la normatividad vigente. Como evidencia quedan las actas del comité docencia de servicio y el reporte al Ministerio en la plataforma SACES cuando haya cambios,  por parte de aseguramiento de la calidad y los programas, facultades y unidad docencia de servicio.</t>
  </si>
  <si>
    <t xml:space="preserve">Docencia Servicio 
Aseguramiento de la calidad </t>
  </si>
  <si>
    <t>ROP-53</t>
  </si>
  <si>
    <t xml:space="preserve">Mala praxis en desarrollo de las practicas académicas. </t>
  </si>
  <si>
    <t>Se ejecuta correctamente.</t>
  </si>
  <si>
    <t>Se ejecuta sistemáticamente.</t>
  </si>
  <si>
    <t>En las reuniones se revisan los casos puntuales que manifiestan los escenarios de practica a los estudiantes</t>
  </si>
  <si>
    <t>ROP-25</t>
  </si>
  <si>
    <t xml:space="preserve">Cambios generacionales, contextuales y demográficos asociados a la permanencia de los docentes. </t>
  </si>
  <si>
    <t>Desarrollo docente
CES Digital</t>
  </si>
  <si>
    <t>18/06/2024
24/06/2024</t>
  </si>
  <si>
    <t xml:space="preserve">Se cuenta con una agenda de capacitación docente con una vigencia semestral, para capacitación permanente a los docentes con el fin desarrollar y fortalecer las competencias digitales, pedagógicas, investigativas, interculturales, entre otras. Como evidencias queda el control de asistencia y la evaluación y reporte SNIES . </t>
  </si>
  <si>
    <t>Seguir fortaleciendo y establecer medidas para captar mayor público.</t>
  </si>
  <si>
    <t>Se ofrecen en promedio ocho cursos por semestre de competencia digital y en general aproximadamente 40 cursos, desde diplomados hasta cursos cortos.
El curso de inglés está penalizado para quienes no lo ganan.</t>
  </si>
  <si>
    <t>Se aprobó una herramienta europea MapUs para evaluar las competencias  digitales de los docentes, se está en firma de contrato para su implementación.</t>
  </si>
  <si>
    <t>ROP-62</t>
  </si>
  <si>
    <t xml:space="preserve">Vacíos o inexistencia de las normas </t>
  </si>
  <si>
    <t xml:space="preserve">La Secretaría General en conjunto con la  Dirección académica se encuentra en el proceso de actualización de los reglamentos estudiantiles  pregrado y postgrado. Como evidencia queda el reglamento actualizado. </t>
  </si>
  <si>
    <t>Finalizar la actualización del reglamento estudiantil.</t>
  </si>
  <si>
    <t xml:space="preserve">Se está actualizando el reglamento. </t>
  </si>
  <si>
    <t>Al momento de presentar cualquier duda o inquietud frente a las normas, el área de aseguramiento de la calidad, acude a la unidad de atención al ciudadano del MEN para resolverla. Como evidencia queda el radicado y las respuestas.</t>
  </si>
  <si>
    <t>ROP-50</t>
  </si>
  <si>
    <t>Informe de gestión impreciso y no acorde con la realidad institucional, que puede dificultar la toma de decisiones en la Dirección de la Universidad</t>
  </si>
  <si>
    <t xml:space="preserve">El área de planeación tiene definido un flujo de trabajo, para realizar, anualmente, el informe de gestión bajo la metodología GRI, con cronograma detallado a nivel de tareas, que incluye validación de la información con las facultades y áreas que reportan. Como evidencia quedan correos con las áreas. </t>
  </si>
  <si>
    <t>Se realizan seguimientos trimestrales, acompañamiento de la oficina de planeación en la definición de metas.
Capacitación en metodología GRI con Pacto Global
Se definió la metodología y hay un Plan de trabajo para la elaboración del informe.</t>
  </si>
  <si>
    <t>ROP-24</t>
  </si>
  <si>
    <t xml:space="preserve">Cambios en las directrices, diseño y especificaciones que afectan la planeación y ejecución de los proyectos. </t>
  </si>
  <si>
    <t>Semestralmente la Dirección de Ciencia, Tecnología e Innovación realiza control de seguimiento a la ejecución técnica y financiera de los proyectos y la cuidadosa aprobación de los recursos que se solicitan. Para proyectos internos y externos. Como evidencia quedan informes y un formato diligenciado.</t>
  </si>
  <si>
    <t>ROP-52</t>
  </si>
  <si>
    <t xml:space="preserve">Mala conducta científica </t>
  </si>
  <si>
    <t xml:space="preserve">Se realiza seguimiento cada dos meses a los proyectos. </t>
  </si>
  <si>
    <t>RES-3</t>
  </si>
  <si>
    <t>Deficiencia en la custodia y confidencialidad de la información por parte de un colaborador para con la institución o sus grupos de interés.
Ej.: Fuga de conocimiento, de información, manipulación de notas, violación a la propiedad intelectual.</t>
  </si>
  <si>
    <t>Antes de firmar, el área de asuntos globales le envía al área jurídica los convenios  para que realicen  revisión a los que tengan implícito el riesgo de propiedad intelectual. Se hacen los ajustes necesarios en caso de requerirlo. Como evidencia quedan los correos en los que se solicita la revisión y los vistos buenos en docusign.</t>
  </si>
  <si>
    <t xml:space="preserve">Se cuenta con un formato establecido de acuerdos de confidencialidad que se firma por demanda previo al inicio de la relación contractual. 
También existen cláusulas de confidencialidad en los contratos. 
Como evidencia quedan los contratos y acuerdos firmados. </t>
  </si>
  <si>
    <t xml:space="preserve">Doble factor de autenticación. 
Controles y sistemas de seguridad tecnológica implementadas desde el área de TI.
Permanentemente se actualizan parches de seguridad de la plataforma educativa. </t>
  </si>
  <si>
    <t>El área de CES digital realiza de manera bimestral capacitaciones en temas relacionados con tecnología en donde siempre de manera transversal se hace referencia a temas de seguridad. Como evidencia queda el formato de asistencia, encuesta de satisfacción y en algunas oportunidades grabación de la sesión.</t>
  </si>
  <si>
    <t>CES Digital
TI</t>
  </si>
  <si>
    <t>Se aplica de control
Se revisó el 25 de junio con TI.</t>
  </si>
  <si>
    <t>18/06/2024 (TI)
26/06/2024 (revisión con admisiones)</t>
  </si>
  <si>
    <t xml:space="preserve">El área de admisiones y registros construyó una matriz de roles y perfiles y se la entregó a la consultoría.
El líder de Desarrollo Humano con la definición de roles y perfiles de todas las área de la Universidad trasladará los roles y perfiles a TI para incorporarlo en la matriz de roles y perfiles. </t>
  </si>
  <si>
    <t>Departamento de humanidades</t>
  </si>
  <si>
    <t xml:space="preserve">El comité de ética cuando hay un nuevo miembro, solicita la firma de acuerdos de confidencialidad y se renuevan cada dos años. Como evidencia queda el formato firmado.
</t>
  </si>
  <si>
    <t>Cada que hay un invitado debe diligenciar el acuerdo de confidencialidad y cada 2 años se revisa y se actualiza con todos los miembros</t>
  </si>
  <si>
    <t>Tesorería está evaluando propuestas en conjunto con el área de tecnología, con diferentes proveedores para que viaje la información a través de canales  seguros.
Nota: esto aplica para los archivos de pagos.</t>
  </si>
  <si>
    <t>Evaluar propuestas de los proveedores e implementar el control</t>
  </si>
  <si>
    <t>Se están evaluando propuestas.</t>
  </si>
  <si>
    <t>RES-5</t>
  </si>
  <si>
    <t>Estructura organizacional en procesos, personas, tecnología y planta física, no adecuada para soportar la gestión del Plan Estratégico de Desarrollo y el cumplimiento de los objetivos.</t>
  </si>
  <si>
    <t xml:space="preserve">Se realiza monitoreo al presupuesto. </t>
  </si>
  <si>
    <t>Apoyo financiero</t>
  </si>
  <si>
    <t>Por demanda del área de apoyo financiero se realiza adquisición de herramientas y aplicativos para la operación del área que minimizan procesos manuales con el apoyo de TI.  Como evidencia quedan las herramientas implementadas.</t>
  </si>
  <si>
    <t>Solicitud formal al área de TI para agilizar el proceso de mejoras y automatización</t>
  </si>
  <si>
    <t>Probable</t>
  </si>
  <si>
    <t>RES-6</t>
  </si>
  <si>
    <t>Dificultades en la retención o atracción efectivas de personal docente y administrativo competente.
Ej.: Pocas consideraciones respecto al salario emocional, cambios generacionales, condiciones no competitivas, ineficiencia en el proceso de selección o por falta de oferta de personal con las competencias y el perfil requeridos.</t>
  </si>
  <si>
    <t>Está en proceso de transición y cambio de responsable.</t>
  </si>
  <si>
    <t>RES-7</t>
  </si>
  <si>
    <t>Alineación inadecuada entre el Plan Estratégico de Desarrollo con el cambio generacional y las necesidades del entorno</t>
  </si>
  <si>
    <t>Por solicitud del Consejo superior,  la oficina de Planeación,  está desarrollando un proceso de acompañamiento a las facultades y direcciones, para la definición de evidencias soportes que permitan realizar un seguimiento más objetivo al cumplimiento de la metas, con una periodicidad por definir. 
Como evidencias quedan citaciones, correos electrónicos y archivo de seguimiento.</t>
  </si>
  <si>
    <t>Se ejecuta sistemáticamente</t>
  </si>
  <si>
    <t xml:space="preserve"> </t>
  </si>
  <si>
    <t>RES-10</t>
  </si>
  <si>
    <t xml:space="preserve">Pérdida de participación de mercado por presión de la competencia.
Ej.: Por oferta e innovación en programas académicos, entrada de nuevos competidores, avales a programas de instituciones internacionales, expansión de universidades públicas a las regiones, indisponibilidad de campos de prácticas </t>
  </si>
  <si>
    <t xml:space="preserve">Análisis de datos recolectados en encuestas para revisar posibles aperturas de los programas </t>
  </si>
  <si>
    <t xml:space="preserve">Permanentemente, el área de asuntos globales en conjunto con facultades analizan posibles alianzas para dobles titulaciones con instituciones en el exterior y oferta conjunta de programas con el objetivo de ampliar la  participación en el mercado. Como evidencia quedan los convenios firmados, correos intercambiados con instituciones del exterior y contratos. 
Con las facultades se realizan reuniones semestrales. </t>
  </si>
  <si>
    <t>El área de asuntos globales, anualmente gestiona la creación del semestre internacional con el fin de hacer atractiva la oferta académica , estrechar relaciones con aliados estratégicos y hacer rastreo de la oferta académica internacional. Como evidencia queda la convocatoria publicada, las actas del comité de becas, correos y proceso de movilidad en INCLUCES.</t>
  </si>
  <si>
    <t>Se lanzó en el 2023 con la Universidad Cayetano Heredia y en el 2024 se va a hacer con Chile.  
Hay una restricción de presupuesto de 2500 dólares por semestre que dificulta la ejecución.</t>
  </si>
  <si>
    <t xml:space="preserve">El área de costos y presupuesto asesora y acompaña a las facultades en la evaluación y elaboración del presupuesto en busca de eficiencias  de los programas formales   y ofertas de educación no formal, por demanda. Como evidencia queda un archivo con el presupuesto. 
</t>
  </si>
  <si>
    <t xml:space="preserve"> Costos y presupuesto</t>
  </si>
  <si>
    <t>Permanentemente, La oficina de aseguramiento de la calidad asesora a las facultades en la creación de programas académicos formales y la renovación de registros calificados, atendiendo los lineamiento del Ministerio de educación Nacional (modalidades hibridas y virtuales, procesos de referenciación nacional e internacional de programas académicos). Como evidencia quedan los documentos de creación de programas académicos y trámites que se hacen con el Ministerio de educación nacional.</t>
  </si>
  <si>
    <t>Nuevo control</t>
  </si>
  <si>
    <t>Dirección de Extensión</t>
  </si>
  <si>
    <t>Rectoría - Dirección de extensión</t>
  </si>
  <si>
    <t xml:space="preserve">Dirección de Extensión </t>
  </si>
  <si>
    <t xml:space="preserve">Se tienen la persona contratada y se están documentando los procesos en los que participa.
Se enviaron los procedimientos a Planeación. </t>
  </si>
  <si>
    <t>No se cuenta con un líder de mercado que oriente las actividades. Desde comunicaciones han acompañado pero se quedan cortos en la gestión.</t>
  </si>
  <si>
    <t>Semestralmente el área de docencia de servicio con apoyo financiero calcula la compensación docencia de servicio por cada uno de los programas académicos que utilizan la relación docencia de servicio  y en los comités de docencia de servicio se expone la información y se toman acciones. Como evidencia quedan las actas del comité y los informes de compensación.</t>
  </si>
  <si>
    <t>Apoyo financiero puede hacer el cálculo cada semestre de lo que se le ha devuelto a los centros de costos de cada programa.</t>
  </si>
  <si>
    <t>RES-12</t>
  </si>
  <si>
    <t xml:space="preserve">Dificultades para responder oportunamente a cambios en las necesidades, preferencias o tendencias del mercado.
Ej.: Fallas en lectura del mercado y necesidades o preferencias de la comunidad estudiantil, desconocimiento de los riesgos del entorno, cambios demográficos, no adaptación digital </t>
  </si>
  <si>
    <t>Presentación a la alta dirección sobre el comportamiento de la categoría en el mercado</t>
  </si>
  <si>
    <t>Asesoramiento de diagnóstico con empresas especialistas en crecimiento para universidades</t>
  </si>
  <si>
    <t xml:space="preserve">Revisión del contexto demográfico a través de información del DANE y Ministerio </t>
  </si>
  <si>
    <t>Se va a ajustar cuadro maestro de la planeación con las facultades y  medir impacto y efectividad.</t>
  </si>
  <si>
    <t xml:space="preserve">Trabajo conjunto con la dirección administrativa y financiera para definición de estrategias de financiamiento </t>
  </si>
  <si>
    <t>El área de CES digital realiza revisión permanente de las tendencias tecnológicas que impacten el sector educativo (desde el campo administrativo y académico) y analizan posibilidades y viabilidad de implementación en la Universidad. Como evidencia queda la implementación de las herramientas, capacitaciones.</t>
  </si>
  <si>
    <t xml:space="preserve">Hay múltiples variables que se consideran para definir si se requieren o no  recursos para la implementación de soluciones tecnológicas. </t>
  </si>
  <si>
    <t>RES-20</t>
  </si>
  <si>
    <t>Afectación de la seguridad física de la comunidad universitaria.
Ej.: Amenazas o actos de violencia contra la comunidad universitaria o en sitios remotos (misiones y salidas académicas, actividades de bienestar universitario).</t>
  </si>
  <si>
    <t>Previo a la realización de eventos masivos, luego de notificada el área de SST; se realiza sensibilización por medio de correo electrónico a las áreas y facultades, indicándoles que se debe solicitar el acompañamiento de APH y de Seguridad y Salud en el Trabajo. Como evidencia quedan los correos electrónicos y los contratos de APH.</t>
  </si>
  <si>
    <t>Se capacita al personal APH especialmente en momentos de eventos, generalmente se contratan los mismos APH</t>
  </si>
  <si>
    <t xml:space="preserve">La Coordinación administrativa gestiona a través del corredor de seguros una póliza multirriesgo accidentes personales y la de responsabilidad civil extracontractual para la Universidad CES, con una vigencia  y renovaciones  anual. Como evidencia queda la suscripción del contrato. </t>
  </si>
  <si>
    <t>Cada año se planea con el corredor de seguros la planeación y revisión de las pólizas</t>
  </si>
  <si>
    <t xml:space="preserve">Luego de reunión del 19 de junio con el G8 se retomará el tema con los vecinos </t>
  </si>
  <si>
    <t>RES-13</t>
  </si>
  <si>
    <t xml:space="preserve">Fallas en la ejecución del flujo de caja para las operaciones de la institución y los planes de desarrollo.
Ej.: liquidez financiera, fondo patrimonial </t>
  </si>
  <si>
    <t xml:space="preserve">El área de Tesorería realiza planeación y monitoreo diario de actividades de caja, con el objetivo de revisar el saldo diario liquido  y validar las variables macroeconómicas que puedan afectar. En caso de desviaciones se activan alertas y se reporta inmediatamente a la Dirección Administrativa y Financiera. Como evidencia quedan el formato FTGF006 "Informe de saldos bancarios y pagos" (semanal) diligenciado incluyendo un análisis del panorama general y el formato "Informe diario de saldos bancarios". También correos electrónicos  notificando situaciones que generen alertas. </t>
  </si>
  <si>
    <t>Recibir mensualmente insumos  de la proyección de cartera del área de apoyo financiero para hacer un informe con datos más precisos. Separado por sedes
Responsable: DAF</t>
  </si>
  <si>
    <t>Lo realizan el personal de tesorería,</t>
  </si>
  <si>
    <t xml:space="preserve">El área de Tesorería realiza planeación anual del flujo de caja con base en el presupuesto aprobado por el consejo superior; con seguimientos semestrales, con el fin de planear las inversiones financieras del semestre siguiente. Como evidencia queda un informe "FR-GF011 Formato de informe portafolio de inversiones". </t>
  </si>
  <si>
    <t>Reuniones mensuales con las coordinadores de extensión de las facultades para revisar el cumplimiento y avance de los proyectos para poder facturar y se envía el resultado a costos y presupuesto de modo que puedan revisar que se está cumpliendo con los compromisos que se adquirieron cuando se firmó el contrato. Como evidencia quedan archivos en Excel.</t>
  </si>
  <si>
    <t>Dirección de Extensión - Dirección Administrativa y Financiera</t>
  </si>
  <si>
    <t>El control se aplica completamente, se deja constancia de la revisión</t>
  </si>
  <si>
    <t xml:space="preserve">El área de Tesorería cuenta con documentación que soporta el proceso que se actualizan permanentemente y se implementaron instructivos mediante videos.  </t>
  </si>
  <si>
    <t>Mandar el reglamento a aprobación del Comité administrativo.</t>
  </si>
  <si>
    <t xml:space="preserve">El área de Tesorería tiene implementada segregación de funciones ( en los perfiles de cargos, portales bancarios) dentro del área para evitar exceso de atribuciones. Como evidencia quedan los perfiles actualizados en Gestión Humana y en SAP se evidencia a través de los documentos que generan las operaciones financieras. 
Nota: no aplica para los auxiliares administrativos con funciones de facturación, recaudo y otras funciones administrativas. </t>
  </si>
  <si>
    <t>Tener en cuenta y definir limitación de responsabilidad entre Tesorería y las demás áreas que realizan operaciones financieras que afectan la conciliación bancaria.</t>
  </si>
  <si>
    <t xml:space="preserve">La Universidad se encuentra adelanto acciones de mejora en cuanto a la correcta segregación de funciones. Para ello, se contrato una consultoría externa con el fin de evaluar los perfiles de los procesos de la DAF.
</t>
  </si>
  <si>
    <t xml:space="preserve">El área de Tesorería presentó una propuesta  a la Dirección Administrativa y Financiera, la cual ya fue aprobada por el Consejo Superior,  para la creación de un Fondo patrimonial Endowment, que tiene como objetivo incrementar el capital, preservar el valor de los activos a perpetuidad y utilizar el ingreso generado para apoyar las actividades misionales. Como evidencia está el acta de aprobación del consejo superior. </t>
  </si>
  <si>
    <t>Desde el CS se debe decidir con cuál alternativa se van a manejar los recursos.
EL Consejo Superior y el Comité Financiero, de Auditoría y Riesgos decidió inicialmente que los recursos del endowment (8.000MM) se inviertan y se reinviertan con sus rendimientos en títulos de renta fija con poco riesgo de acuerdo con las posibilidades del mercado.</t>
  </si>
  <si>
    <t>RES-15</t>
  </si>
  <si>
    <t>Cambios desfavorables en variables macroeconómicas, más allá de los contemplados en la modelación financiera, que afecten significativamente a la institución,
Ej.: Tasa de cambio, tasas de interés, inflación.</t>
  </si>
  <si>
    <t>Se genera el informe semanal.</t>
  </si>
  <si>
    <t xml:space="preserve">Se hace cuando las condiciones lo ameriten. A demanda.  O si se ve una oportunidad de mercado. </t>
  </si>
  <si>
    <t xml:space="preserve">Se ejecuta el control máximo mensualmente. </t>
  </si>
  <si>
    <t>RES-19</t>
  </si>
  <si>
    <t>Afectación de la operación por daños, averías o colapso de equipos de cómputo críticos.
Ej.: Servidores de aplicativos críticos para las actividades, equipos de plataformas, UPS u Obsolescencia tecnológica.</t>
  </si>
  <si>
    <t>El área de TI realiza monitoreo al desempeño de los servicios para tomar decisiones de reemplazo o actualización tecnológica en materia de:
1. Datacenter IaaS (cada cinco años)
2. Datacenter DRaaS(cada cinco años)
3. Redes telemáticas (cada cinco años)
4. Renovación de los servidores y equipos de protección(cada cinco años)
5. Microinformática(cada tres años)
6. Sistemas de información, aplicativos y licencias (cada año).
Todos los servicios tiene contratos y ANS definidos.</t>
  </si>
  <si>
    <t>RSR-69</t>
  </si>
  <si>
    <t>Infraestructura tecnológica insuficiente que soporte el cumplimiento de las políticas y procedimientos de los Subsistemas de Administración de Riesgos.</t>
  </si>
  <si>
    <t>Riesgos subsistemas</t>
  </si>
  <si>
    <t xml:space="preserve">TI - Gestión de Riesgos </t>
  </si>
  <si>
    <t>RSR-66</t>
  </si>
  <si>
    <t xml:space="preserve"> Alteración, modificación o manipulación de información o datos de la Universidad, con el propósito de reflejar una situación equivocada o engañosa en los controles internos y externos.</t>
  </si>
  <si>
    <t xml:space="preserve">Cada que se reciba un regalo, se efectúa relación de los activos que los proveedores dan como regalo institucionales a través de un correo a la Dirección Administrativa y Financiera para que los tomen las decisiones pertinentes. Como evidencia queda el correo. </t>
  </si>
  <si>
    <t>Se aplica el control.</t>
  </si>
  <si>
    <t>RSR-68</t>
  </si>
  <si>
    <t>Incumplimiento en la debida diligencia ampliada para los países catalogados con alto riesgo de manejo de armas de destrucción masiva o tengan presencia de grupos terroristas</t>
  </si>
  <si>
    <t>25/06/2024
11/07/2024 (riesgos)</t>
  </si>
  <si>
    <t xml:space="preserve">Capacitaciones trimestrales por parte del área de riesgos al personal de apoyo que tiene funciones asignadas de DUE DILIGENCE, para que tengan en consideración en el momento de tener relaciones contractuales con proveedores internacionales  los países que son de alto riesgo para su vinculación. Como evidencia quedan las citaciones y correos con las conclusiones de las capacitaciones y el sistema INCLUCES. </t>
  </si>
  <si>
    <t>Compras
Gestión del riesgo</t>
  </si>
  <si>
    <t>Se le solicitó al área de TI actualizar el listado del países de alto riesgos del 2024.</t>
  </si>
  <si>
    <t>El área de gestión del riesgo capacita permanentemente al área de compras.</t>
  </si>
  <si>
    <t>RSR-67</t>
  </si>
  <si>
    <t xml:space="preserve">Realizar una contratación con omisión de requisitos  para favorecer un proceso en particular. </t>
  </si>
  <si>
    <t>Se está acondicionando la plataforma de INCLUCES incluyendo una pestaña que permita identificar de manera preventiva conflictos de interés, antes de la vinculación o actualización de proveedores. Como evidencia queda el registro en la plataforma , notificaciones automáticas y descarga de datos desde la plataforma.</t>
  </si>
  <si>
    <t xml:space="preserve">El área de TI se encuentra gestionando esta mejora en INCLUCES con el proveedor. </t>
  </si>
  <si>
    <t xml:space="preserve">Gestión de Riesgos </t>
  </si>
  <si>
    <t>Consejo Superior</t>
  </si>
  <si>
    <t>Gestión del riesgo</t>
  </si>
  <si>
    <t xml:space="preserve">Se ejecuta el control </t>
  </si>
  <si>
    <t>Secretaria general 
Contratación</t>
  </si>
  <si>
    <t xml:space="preserve">Revisión por parte de control interno del proceso. </t>
  </si>
  <si>
    <t>Los proyectos se dejan los vistos buenos donde las direcciones y el decano encargado firma y se les da los avales.</t>
  </si>
  <si>
    <t xml:space="preserve">De manera trimestral, la oficina de gestión del riesgo realiza a través de reuniones con el personal de apoyo, monitoreo y seguimiento al cumplimiento de las políticas y procedimientos de DUE DILIGENCE, con el fin de mejorar los procesos y establecer planes de mejoramiento que permita la consolidación y actualización del sistema.  Como evidencia queda el informe de resultados, revisión de los riesgos, citaciones y correos. </t>
  </si>
  <si>
    <t>Se tienen tres cursos virtuales: Gestión de Riesgos, Conocimientos generales del SARLAFT y Conocimientos sobre SICOF y PTEE.  Además en el 2024 se realizó capacitación en señales de alerta y capacitación en el proceso de SARLAFT.</t>
  </si>
  <si>
    <t>RES-1</t>
  </si>
  <si>
    <t>Afectación de activos de la institución por causa de un evento físico. Ej.: Desastre natural grave (Sismo, terremoto) y no natural grave (Incendio, Explosión, inundaciones).</t>
  </si>
  <si>
    <t>Se ejecuta el control.</t>
  </si>
  <si>
    <t xml:space="preserve">Cada que se presente una emergencia se activa el acompañamientos de Área protegida - EMI con el objetivo de atender a los pacientes afectados. Esto se  tiene establecido por contrato anual, cuya cobertura se revisa con esta misma periodicidad.
Como evidencia queda el registro en formato de la atención. </t>
  </si>
  <si>
    <t>Se cumple, se continua con EMI</t>
  </si>
  <si>
    <t>Se cuenta con un Plan Estratégico de seguridad vial, en proceso de construcción entre el área de Seguridad y Salud en el Trabajo y área Ambiental, que tiene como objetivo valorar el estado de los vehículos propios con los que se prestan servicios de transporte y mensajería. Como evidencia queda el Plan debidamente documentado y publicado y listas de chequeo diarias diligenciadas.</t>
  </si>
  <si>
    <t xml:space="preserve">La Coordinación administrativa gestiona a través del corredor de seguros una póliza multirriesgo todo daño material  para los activos de la Universidad, con una vigencia  y renovaciones  anual. Como evidencia queda la suscripción del contrato. </t>
  </si>
  <si>
    <t>Se renovó la póliza y se mejoraron las coberturas de los bienes inmuebles</t>
  </si>
  <si>
    <t>El área de infraestructura física contrata cada que cambia la norma, el Estudio de seguridad humana y Estudio de vulnerabilidad sísmica, para garantizar el cumplimiento de la norma,  e implementar las recomendaciones que se hacen a través  un ente certificador. Como evidencia quedan los estudios.</t>
  </si>
  <si>
    <t xml:space="preserve">El bloque B esta bien. 
En el bloque C, está pendiente la aprobación de la implementación.
</t>
  </si>
  <si>
    <t xml:space="preserve">El área de infraestructura física realiza una programación anual de los mantenimientos preventivos, que se ejecutan con diferentes periodicidades dependiendo del equipo. Como evidencia queda la programación y el registro de los mantenimientos. </t>
  </si>
  <si>
    <t xml:space="preserve">Cada año, el área de Seguridad y Salud en el trabajo coordina y ejecuta el simulacros de evacuación en cada sede y proyecto, dejando  un informe de preparación, evaluación y resultado del simulacro con las debidas oportunidades de mejora. </t>
  </si>
  <si>
    <t>RES-16</t>
  </si>
  <si>
    <t>Inadecuada planeación y ejecución de alianzas con terceros, que redundan en mayores sobrecostos  y/o tiempos de ejecución, que afecten los ingresos o el retorno sobre la inversión
Ej.: Proyectos de investigación, contratos de asesorías, proyectos, UT, educación continua</t>
  </si>
  <si>
    <t>Dirección de extensión  - Facultades</t>
  </si>
  <si>
    <t xml:space="preserve">Se realizan las reuniones mensualmente. </t>
  </si>
  <si>
    <t xml:space="preserve">Aplica en un 60% del manual para los proyectos internos, </t>
  </si>
  <si>
    <t>Dirección administrativa y financiera 
Costos y presupuesto</t>
  </si>
  <si>
    <t>Se está haciendo con extensión falta DCTI.</t>
  </si>
  <si>
    <t xml:space="preserve">El área de costos y prepuesto realiza seguimiento mensual al  flujo de caja  con el propósito de revisar facturaciones  y recaudos de los recursos de los proyectos. Como evidencia queda archivo con el flujo de caja.  </t>
  </si>
  <si>
    <t xml:space="preserve">Costos y presupuesto
Investigación e innovación </t>
  </si>
  <si>
    <t>Trimestralmente, la Dirección de Ciencia, Tecnología e Innovación realiza seguimiento técnico, financiero y cumplimiento del cronograma de los proyectos de CTeI. Como evidencia queda el informe.</t>
  </si>
  <si>
    <t xml:space="preserve">Investigación e innovación </t>
  </si>
  <si>
    <t>RES-18</t>
  </si>
  <si>
    <t>Sistemas de seguridad de información deficientes que posibiliten el bloqueo de la operación y el mal uso de datos o información crítica de la Universidad</t>
  </si>
  <si>
    <t>RES-21</t>
  </si>
  <si>
    <t>Cambios en el modelo del software corporativo</t>
  </si>
  <si>
    <t>El área de TI permanente realiza diagnóstico de factibilidad y continuidad sobre la herramienta que soporta la vertical académica y el ERP, con el propósito de mantener el aplicativo con las mejores prácticas y actualizado. 
Como evidencia hay un informe con el diagnóstico.</t>
  </si>
  <si>
    <t>Se tiene un plan de trabajo activo con SAP y posibles partners implementadores.</t>
  </si>
  <si>
    <t>RES-17</t>
  </si>
  <si>
    <t>Incumplimiento de la promesa de valor asociada a la materialización de un beneficio por la obtención de un título académico o frente a la calidad de los programas académicos.
Ej.: Ubicación en el mercado laboral, satisfacción de las expectativas frente al programa académico</t>
  </si>
  <si>
    <t xml:space="preserve">Cada dos años, el área de egresados realiza planeación con las facultades parea hacer el estudio de impacto de egresado y  seguimiento a empleadores donde se les pide calificar la satisfacción del servicio recibido y se divulgan los resultados para que las facultades definan planes de acción. Como evidencia quedan los estudios y publicaciones en DataCes. </t>
  </si>
  <si>
    <t>Falta divulgar los resultados del estudio.</t>
  </si>
  <si>
    <t xml:space="preserve">Se hace un año egresados y el siguiente empleadores 
</t>
  </si>
  <si>
    <t xml:space="preserve">
Actualmente la Dirección requiere adquirir programa de alertas tempranas que permita identificar e intervenir oportunamente el riesgo de deserción. </t>
  </si>
  <si>
    <t xml:space="preserve">Se ejecuta sistemáticamente.
Actualmente la Dirección requiere adquirir programa de alertas tempranas que permita identificar e intervenir oportunamente el riesgo de deserción. </t>
  </si>
  <si>
    <t xml:space="preserve">Seis veces al año se realiza evaluación  al desempeño de los docentes  por parte de las facultades y decanos, estudiantes y jefe del departamento de humanidades con el fin de detectar y corregir oportunidades de mejora. Como evidencia quedan las evaluaciones. </t>
  </si>
  <si>
    <t>Se ejecuta.</t>
  </si>
  <si>
    <t xml:space="preserve">Se cuenta con las evaluaciones de los escenarios de práctica. </t>
  </si>
  <si>
    <t>RES-8</t>
  </si>
  <si>
    <t>No contar con un plan de continuidad del negocio adecuadamente establecido, que soporte en costo y tiempo la recuperación de las actividades críticas de la institución</t>
  </si>
  <si>
    <t xml:space="preserve">Actualmente la Universidad en cabeza de TI y Gestión de Riesgos se encuentra diseñando y en la reimplementación de un DPR que garantice la continuidad de la operación ante eventos disruptivos. Además, se le da continuidad a la implementación del Plan de Continuidad. Como evidencia se tiene el BCP y el DRP. 
</t>
  </si>
  <si>
    <t>Avanzar en el Manual de Crisis reputacional con el apoyo del área de comunicaciones así como formalizar un comité de crisis que apoye la asistencia el BCP.</t>
  </si>
  <si>
    <t>Se ha venido avanzado satisfactoriamente en este proyecto, en diciembre se entrega el documento a la Universidad .</t>
  </si>
  <si>
    <t>RES-11</t>
  </si>
  <si>
    <t>Afectación de la estrategia por fallas en la integración y coordinación efectivas de las diferentes áreas y facultades de la institución.
Ej.: Entre las diferentes direcciones administrativas y académicas y los centros de servicio.</t>
  </si>
  <si>
    <t xml:space="preserve"> La Dirección de Ciencia, Tecnología e Innovación definen y revisan anualmente los manuales operativos y procedimientos a partir de la política de ciencia, tecnología e innovación,  para seguimiento y acompañamiento de las diferentes áreas y facultades de la institución. Como evidencia quedan los procedimientos publicados en el portal de procesos.</t>
  </si>
  <si>
    <t xml:space="preserve">1. Finalizar la actualización de la política
2.  Establecer mecanismos y  evidencias  de las actividades con las facultades y áreas. </t>
  </si>
  <si>
    <t>1. 31/12/2024
2. 30/09/2024</t>
  </si>
  <si>
    <t>Se está realizando la actualización de la política</t>
  </si>
  <si>
    <t xml:space="preserve">El seguimiento a las metas siempre se ha aplicado y se está revaluando la periodicidad y metodología con la participación del consejo superior. </t>
  </si>
  <si>
    <t>Se diseño de la estructura organizacional con acompañamiento de expertos, liderado por el área de Planeación. La nueva estructura fue aprobada por el consejo superior. Como evidencia quedó el acta de consejo superior del 20 de marzo de 2024.</t>
  </si>
  <si>
    <t xml:space="preserve">
El proceso concluyó con la aprobación de la estructura por parte del Consejo superior.</t>
  </si>
  <si>
    <t xml:space="preserve">
Se tienen los documentos radicados ante el Ministerio de educación nacional en los últimos dos años.
Se actualizó la guía GUDC-010. Guía para la autoevaluación periódica de programas académicos.</t>
  </si>
  <si>
    <t>Cada semestre, el departamento de humanidades realiza reunión con el decano de cada facultad o su delegado para hacer la programación de días y horarios de las asignaturas y coordinar la parrilla de los cursos y estar alineados con las facultades. Como evidencia quedan correos electrónicos y la programación de los eventos en SAP.
Para la asignaturas electivas, se hace una oferta transversal para todos los programas.</t>
  </si>
  <si>
    <t>ROP-63</t>
  </si>
  <si>
    <t>Incumplimiento en los acuerdos de pago del deudor sobre su acreencia en los términos y tiempos acordados.</t>
  </si>
  <si>
    <t>El área de apoyo financiero  hace trazabilidad, se le envía un primer anuncio, posterior se hace un bloqueo académico y si son 30 días de vencido, se envía carta, segunda carta de acuerdo a la fecha de vencimiento, y en ultima instancia  se reporta negativamente a data crédito, o abogado según las condiciones. Deudas mayore a 90 días se tramitan a través de un aliado de cobro de cartera.</t>
  </si>
  <si>
    <t xml:space="preserve">El control se ejecuta </t>
  </si>
  <si>
    <t>Cuando un deudor presenta incumplimiento de la fecha pactada para el pago de sus obligaciones, se bloquea en el sistema y se cobra intereses de mora a la tasa máxima permitida por el gobierno nacional. Como evidencia queda el bloqueo en el sistema.</t>
  </si>
  <si>
    <t>ROP-64</t>
  </si>
  <si>
    <t>Gestión inadecuada de reporte, control, seguimiento, cobranza y recuperación de la cartera.</t>
  </si>
  <si>
    <t>Semanalmente, el área de apoyo financiero hace un reporte de cartera que envía a Tesorería y  a la DAF,  según la edad de la cartera, que es insumo al flujo de caja y para la gestión y recuperación de cartera. Como evidencia queda el reporte, correos electrónicos y actas del  comité de cartera.</t>
  </si>
  <si>
    <t>Realización del comité de cartera cada 2 meses, donde se hace seguimiento a la cartera de las diferentes sedes y planes acción a ejecutar. Como evidencia quedan las actas del comité.</t>
  </si>
  <si>
    <t>ROP-65</t>
  </si>
  <si>
    <t>El área de apoyo financiero cuenta con  personal  enfocado en temas de financiación y herramientas para responder oportunamente las solicitudes inherentes al área. Como evidencia están los contratos del personal.</t>
  </si>
  <si>
    <t>RES-4</t>
  </si>
  <si>
    <t>Incumplimiento de alguna norma o requerimiento relacionado con el código de ética y buen gobierno.
 Ej. "Conflicto de interés, Incompatibilidades e inhabilidades, abuso de poder, extralimitaciones de funciones, actuaciones de empleados en contra de la ética y de los valores de la institución, controversias innecesarias, manejo inadecuado de información y comunicación distorsionada frente a los diferentes grupos de interés.</t>
  </si>
  <si>
    <t xml:space="preserve">La oficina de gestión de riesgo, de manera anual, revisa a través de los formularios que se tienen definidos para la declaración de conflictos de interés, inhabilidades e incompatibilidades declarados por directivos y empleados, conforme a los lineamientos establecidos en el código de conducta y buen gobierno y la política definida para dirimir los conflictos de interés.  En caso de evidenciar situaciones contrarias a los reglamentos internos se eleva al comité de conducta y buen gobierno. Como evidencia quedan archivos en Excel , formulario en INCLUCES, actas de reuniones e informe anual al  Consejo Superior. </t>
  </si>
  <si>
    <t xml:space="preserve">1. Conformar el comité de conducta y buen gobierno una vez se oficialice el código de conducta y buen gobierno.
2. Coordinar con Secretaría General la socialización del código de conducta y buen gobierno. </t>
  </si>
  <si>
    <t>Para el segundo semestre se socializará el nuevo código de conducta y buen gobierno y en el mes de julio de 2024 se oficializará en el consejo superior la propuesta de política para dirimir los conflictos de interés para su aprobación.</t>
  </si>
  <si>
    <t>Cambios en la políticas públicas que afecten los ingresos económicos de la institución.
Ej.: Recaudo de cartera de estudiantes, empresas y gobierno, financiamiento de los estudiantes, reforma tributaria que afecté a las universidades, no generación de becas por parte del estado, altas tasas de interés en créditos educativos</t>
  </si>
  <si>
    <t xml:space="preserve">La Universidad realiza alianzas con instituciones (G8 y ASCUN) con reuniones mensuales,  para determinar procedimientos a seguir sobre las políticas públicas. Como evidencia quedan las actas de las reuniones con las instituciones. 
También se cuenta con creación de fondos de inversiones  que permita mitigar riesgos de alto impacto a largo plazo. </t>
  </si>
  <si>
    <t xml:space="preserve">
Dirección Administrativa y Financiera
Rector</t>
  </si>
  <si>
    <t xml:space="preserve">Se declaró inexequible el artículo 95 de la ley de reforma tributaria "Tasa cero" gracias  a la presión por instituciones privadas.
También se realizan reuniones con G8 y con ASCUN. Tienen Secretaria General en el G8 . </t>
  </si>
  <si>
    <t>Incapacidad de trasladar de manera oportuna los incrementos de los costos de operación al valor de la matrícula o de los servicios.
Ej.: En nómina, impuestos, servicios públicos. Reforma tributaria, pago de renta por parte de las Universidades.</t>
  </si>
  <si>
    <t>Se tienen las matrices para varios programas y se espera construirlas para todos los pregrados.</t>
  </si>
  <si>
    <t>RSR-70</t>
  </si>
  <si>
    <t>Incumplimiento normativo o de requerimientos por las autoridades externas relacionado con los subsistemas de Administración de Riesgos</t>
  </si>
  <si>
    <t>El área de gestión de riesgos realiza reportes a las autoridades competentes (UIAF) de manera mensual,  informe a la administración sobre el cumplimiento de los subsistemas de riesgos de manera trimestral e informe de rendición de cuentas sobre la gestión del área de manera semestral enviado al consejo superior. Como evidencia quedan los informes y los reportes.</t>
  </si>
  <si>
    <t xml:space="preserve">Se ejecuta periódicamente. </t>
  </si>
  <si>
    <t xml:space="preserve">El área de gestión de riesgos participa de manera mensual en el Comité Financiero, Auditoría y Riesgos, donde se tratan temas asociados al sistema de riesgos y planea de manera anual el comité de riesgos en el que asiste la parte Directiva, representante del Consejo Superior y Gerentes de los centros de Servicio. Como evidencia quedan las actas de los comités. </t>
  </si>
  <si>
    <t>Se realizan los comités.</t>
  </si>
  <si>
    <t>RSR-71</t>
  </si>
  <si>
    <t>Permisividad en la contratación de personas naturales y jurídicas que se encuentren vinculados a listas de control de riesgos o tengan antecedentes delictivos.
Ej.: Lavado de Activos, Terrorismo, Corrupción, Fraude, opacidad, soborno.</t>
  </si>
  <si>
    <t>Gestionar el formulario digital para la vinculación de empleados</t>
  </si>
  <si>
    <t>Dando cumplimiento a la norma referente a la actualización anual de datos de las contrapartes, el área de riesgos gestiona y planea la actualización de datos de todos los empleados a través de la plataforma INCLUCES, para clientes se solicita cada que se cumple con los topes establecidos por la norma para el conocimiento de la contraparte y para proveedores se hace mediante el envío del correo a los  que se les ha comprado en el último año, solicitando  la actualización de datos anual. Como evidencia queda el correo enviado y la actualización en los sistemas INCLUCES y SAP.</t>
  </si>
  <si>
    <t xml:space="preserve"> El oficial de cumplimiento dentro de sus funciones debe de realizar de manera mensual el reporte a la Unidad de Información y Análisis Financiero (UIAF) sobre reportes de transacciones, operaciones sospechosas y contrapartes que se encuentren en coincidencias de las listas de control de riesgo y con información adversa en medios de comunicación. Como evidencia quedan los reportes a la UIAF y certificación de la plataforma. </t>
  </si>
  <si>
    <t>Se hace reporte mensual a la UIAF ya sea por ausencia o por reporte positivo</t>
  </si>
  <si>
    <t>RSR-72</t>
  </si>
  <si>
    <t>No contar con un adecuado diseño de Políticas y procedimientos  para responder oportunamente a los requerimientos normativos</t>
  </si>
  <si>
    <t xml:space="preserve">De manera trimestral, la oficina de gestión del riesgo realiza a través de reuniones con el personal de apoyo, monitoreo y seguimiento al cumplimiento de las políticas y procedimientos de DUE DILIGENCE, con el fin de mejorar los procesos y establecer planes de mejoramiento que permita la consolidación y actualización del sistema. Además, hace los ajustes necesarios de acuerdo con las normas que vayan surgiendo tanto internas como externas o requerimientos de las autoridades competentes. Como evidencia queda el informe de resultados, revisión de los riesgos, citaciones y correos. </t>
  </si>
  <si>
    <t>RSR-73</t>
  </si>
  <si>
    <t>Incumplimiento por parte de la comunidad universitaria, de las políticas, procedimientos y directrices institucionales de los subsistemas de Administración de Riesgos</t>
  </si>
  <si>
    <t>RSR-74</t>
  </si>
  <si>
    <t>Robo por parte de un empleado de elementos o insumos radiológicos, químicos o biológicos que sea utilizado para beneficio propio, de un tercero o para causar daño.</t>
  </si>
  <si>
    <t>Gestión del riesgo
Laboratorio</t>
  </si>
  <si>
    <t>Gestión del riesgo
Laboratorio
Compras</t>
  </si>
  <si>
    <t xml:space="preserve">Este control se lleva a cabo, y se cumple </t>
  </si>
  <si>
    <t xml:space="preserve">El Área de Laboratorios  gestiona, controla y administra  los inventarios de los reactivos y las sustancias de control que además, solo debe ser solicitadas por los docentes e investigadores autorizados. Como evidencia quedan los formatos de control del área. </t>
  </si>
  <si>
    <t>RSR-75</t>
  </si>
  <si>
    <t xml:space="preserve">No contar con las autorizaciones de los entes de control para la compra, recepción y manejo de materiales relacionados con Armas de Destrucción Masiva- ADM. </t>
  </si>
  <si>
    <t>RSR-76</t>
  </si>
  <si>
    <t xml:space="preserve">Ser utilizados como medio para la financiación o desarrollo de armas nucleares, químicas, biológicas para fines diferentes a las actividades misionales de la institución. </t>
  </si>
  <si>
    <t>Se aplica sistemáticamente.</t>
  </si>
  <si>
    <t>RSR-77</t>
  </si>
  <si>
    <t xml:space="preserve">Relacionamientos indebidos con contrapartes que ejecuten actividades económicas que puedan considerarse riesgosas en desarrollar, transportar o adquirir armas de destrucción masiva (nucleares, químicas o biológicas). </t>
  </si>
  <si>
    <t>RSR-78</t>
  </si>
  <si>
    <t>Diseñar documentos a la medida para beneficio propio o de un tercero en particular 
Ej.: Términos de referencia, pliego de condiciones, contratos, clausulas</t>
  </si>
  <si>
    <t>Se tienen establecidos vistos buenos por parte de diferentes áreas que dan su aprobación al documento antes su perfeccionamiento. Como evidencia quedan los vistos buenos.</t>
  </si>
  <si>
    <t>Se involucrará como parte independiente a Control interno para que apoye este proceso</t>
  </si>
  <si>
    <t xml:space="preserve">La oficial de cumplimiento actualmente es la responsable de darle trámite a las denuncias que llegan a través de los diferentes medios. </t>
  </si>
  <si>
    <t>RSR-79</t>
  </si>
  <si>
    <t>No declarar situaciones de conflicto de interés, inhabilidades e incompatibilidades u actos que vayan en beneficio propio y/o en detrimento patrimonial de la institución.</t>
  </si>
  <si>
    <t>Existen clausulas en los contratos para empleados y proveedores que detallan los lineamientos frente a conflictos de interés y su obligatoriedad de declarar esta situación. Como evidencia están las cláusulas en los contratos laborales y contratos con aliados estratégicos y el reporte en INCLUCES.</t>
  </si>
  <si>
    <t>Desarrollo docente</t>
  </si>
  <si>
    <t xml:space="preserve">Desarrollo docente
</t>
  </si>
  <si>
    <t>Promedio probabilidad
NUEVO</t>
  </si>
  <si>
    <t>Promedio impacto
NUEVO</t>
  </si>
  <si>
    <t>Riesgo inherente
NUEVO</t>
  </si>
  <si>
    <t>Puesta en marcha para 2024, queda pendiente de revisión por secretaria general y aprobación por el consejo superior.
Está en proceso de transición y cambio de responsable.</t>
  </si>
  <si>
    <t>Este control se esta ejecutando en compañía de la agencia y se esta cambiando la estructura de validar los canales de comunicaciones y escoger lo mejores para llegar a la comunidad 
Pendiente porque aún no hay líder de mercadeo</t>
  </si>
  <si>
    <t xml:space="preserve">Los programas académicos realizan procesos de autoevaluación periódica e implementan planes de mejoramiento. La oficina de planeación es el área encargada de hacer seguimiento a los avances en los planes de mejoramiento. 
Aseguramiento de la calidad, solicita al momento de la renovación del registro calificado, evidencia de estos procesos de autoevaluación. 
Asimismo, aseguramiento de la calidad acompaña el desarrollo de procesos de acreditación en alta calidad en los programas que son acreditables. Como evidencia quedan reuniones, correos y la acreditación. </t>
  </si>
  <si>
    <t>El ordenador de gasto es el rector y es quien aprueba. 
Se hacen reuniones para el seguimiento del presupuesto y lo que queda por ejecutar el resto del año.
Este control se ajustó el 25 de junio de 2024.</t>
  </si>
  <si>
    <t xml:space="preserve">
Se revisó el 21 de junio de 2024 con contabilidad y manifiestan que  ellos no envían el correo, solo realizan actualización de  la información luego que se reciben los datos. </t>
  </si>
  <si>
    <t>Están actualizados y divulgados en el mapa de procesos.
El líder del área elaboró una propuesta de mejoramiento de los procesos de gestión documental y se la envió a Secretaría General el 14 de junio. Está pendiente de respuesta.</t>
  </si>
  <si>
    <t xml:space="preserve">
Se está realizando un proyecto de reingeniería de roles  y perfiles para garantizar la segregación de funciones  en el ERP y vertical académica. Como evidencia está el cronograma y seguimiento al proyecto. </t>
  </si>
  <si>
    <t>Proyecto de organización flexible
Está en proceso de transición y cambio de responsable.</t>
  </si>
  <si>
    <t>Análisis de beneficios para los empleados en cuanto salario emocional y acompañamiento y apoyo a los empleados 
Está en proceso de transición y cambio de responsable</t>
  </si>
  <si>
    <t>Acompañamiento al plan de retiro de los empleados (Prejubilados - jubilados) 
Pendiente por transición de la estructura organizacional</t>
  </si>
  <si>
    <t>Formación al modelo de liderazgo CES - Nuevos estilos de liderazgo
Pendiente por transición de la estructura organizacional</t>
  </si>
  <si>
    <t>RES-9
(riesgo que no tienen ningún control)</t>
  </si>
  <si>
    <t>RES-14
(riesgo que no tienen ningún control)</t>
  </si>
  <si>
    <r>
      <t>En articulación con facultades el área de bienestar apoyará a la construcción y socialización de la política de inclusión</t>
    </r>
    <r>
      <rPr>
        <strike/>
        <sz val="11"/>
        <color theme="1"/>
        <rFont val="Aptos Narrow"/>
        <family val="2"/>
        <scheme val="minor"/>
      </rPr>
      <t xml:space="preserve">
</t>
    </r>
    <r>
      <rPr>
        <sz val="11"/>
        <color theme="1"/>
        <rFont val="Aptos Narrow"/>
        <family val="2"/>
        <scheme val="minor"/>
      </rPr>
      <t>Pendiente por transición de la estructura organizacional</t>
    </r>
  </si>
  <si>
    <t>DATOS ÚLTIMA REVISIÓN 2024-I</t>
  </si>
  <si>
    <t xml:space="preserve">Semestralmente, el área de comunicaciones  realiza medición del impacto de la efectividad   y oportunidad de las campañas de la comunicación interna y se comparten los resultados con Rectoría para definir acciones de mejora. Como evidencia quedan los resultados de la medición. </t>
  </si>
  <si>
    <t>Dar continuidad a la ejecución del control (seguir aplicando las encuestas)</t>
  </si>
  <si>
    <t xml:space="preserve">El área de comunicaciones se encuentra en un proyecto con intervención de otras áreas en la construcción de la página web que mejorar las estrategias de comunicación. Como evidencia hay contratos y términos de referencia. </t>
  </si>
  <si>
    <t xml:space="preserve">Se incluyo en el presupuesto y en el planeación de actividades de la oficina de comunicaciones y TI ya que esta área interviene en el control y es quien apoya con la implementación de la herramienta. </t>
  </si>
  <si>
    <t xml:space="preserve">El área de comunicaciones cuenta con un  manual de crisis reputacional que  activa el comité de crisis por parte de rectoría y la jefatura de comunicaciones  en situaciones que impliquen una posición de la universidad. Adicionalmente, se realiza anualmente capacitación a los voceros y simulacros de crisis. Como evidencia está el manual. </t>
  </si>
  <si>
    <t xml:space="preserve">Ajustar el manual de comunicación de crisis reputacional. La oficina de comunicaciones entregará el borrador antes de que finalice el año y el próximo año se continuara para poder formalizarlo y pasar a aprobación </t>
  </si>
  <si>
    <t>La oficina de egresados participa activamente como guardián de base de datos de egresados en el comité de tratamiento de datos, donde el oficial de tratamiento de datos comunica cambios en la normativa nacional para tomar las medidas respectivas. Como evidencia quedan actas.</t>
  </si>
  <si>
    <t>Se solicita a comunicaciones y luego se actualiza el sistema de graduados
Herramienta para actualización de los desuscritos MailUp.</t>
  </si>
  <si>
    <t>Mejorar el sistema actual para que pueda sistematizarse (y las facultades puedan también acceder a la información)</t>
  </si>
  <si>
    <t>El área de asuntos globales, cuando tiene dudas en cuanto a la percepción de una norma, realiza la consulta directamente a los entes gubernamentales. Así mismo, participan en grupos interinstitucionales de relaciones internacionales (CCYK; RCI) y asociaciones (ASCUN-WAITRO) y tienen contacto con  migración Colombia. Como evidencia quedan  los correos de las consultas y las respuestas.</t>
  </si>
  <si>
    <t xml:space="preserve">El área de asuntos globales permanentemente realiza el registro de las movilidades, convenios y actividades de internalización del currículo e internacionalización en casa, con el fin de evitar multas y garantizar el histórico de los resultados de los convenios para los procesos de reacreditación institucional. Como evidencia queda la información en el aplicativo. </t>
  </si>
  <si>
    <t xml:space="preserve">Se informo a las facultades el proceso correcto, se solicita la información a las facultades y si no cumple se envía la información a contabilidad para que ellos indiquen como se va a manejar 
Se realizo reunión con la directora financiera, contabilidad, tesorería, secretaria general para conocer el proceso. También se reúnen con la dirección académica. </t>
  </si>
  <si>
    <t>El área de asunto globales realiza comunicación permanente a dependencias y personas clave sobre la normatividad colombiana en temas de movilidad y de visado y sobre el registro de otras actividades de internacionalización en casa e internacionalización del currículo para garantizar el registro adecuado de la información. Como evidencia quedan correos electrónicos y planilla de Excel.</t>
  </si>
  <si>
    <t>Envió de correos y reuniones con las facultades y estudiantes que desean hacer movilidad y se les cuentan los requisitos.
Se hace envío de las planillas de Excel para el registro de internacionalización en casa y currículo.</t>
  </si>
  <si>
    <t>Se cumple sistemáticamente 
Pendiente porque aún no hay líder de mercadeo</t>
  </si>
  <si>
    <t>Se hace seguimiento mensual con la agencia y de manera interna para poder ejecutar el presupuesto y se incluyo gastos en vayas, medios, televisión . 
Pendiente porque aún no hay líder de mercadeo</t>
  </si>
  <si>
    <t>Se desarrolla con la Gente  y se aplicarán nuevas estrategias de comunicación 
Pendiente porque aún no hay líder de mercadeo</t>
  </si>
  <si>
    <t>Estrategias para posicionamiento y atracción de grupos de interés (ferias en colegios y giras nacionales, entre otros).</t>
  </si>
  <si>
    <t>Se desarrolla sistemáticamente. 
Pendiente porque aún no hay líder de mercadeo</t>
  </si>
  <si>
    <t>No se cuenta con el personal para poder desarrollar este control 
Pendiente porque aún no hay líder de mercadeo</t>
  </si>
  <si>
    <r>
      <t xml:space="preserve">El área de bienestar, </t>
    </r>
    <r>
      <rPr>
        <u/>
        <sz val="11"/>
        <color theme="1"/>
        <rFont val="Aptos Narrow"/>
        <family val="2"/>
        <scheme val="minor"/>
      </rPr>
      <t>específicamente la profesional de planeación y gestión administrativa, semestralmente</t>
    </r>
    <r>
      <rPr>
        <sz val="11"/>
        <color theme="1"/>
        <rFont val="Aptos Narrow"/>
        <family val="2"/>
        <scheme val="minor"/>
      </rPr>
      <t xml:space="preserve"> realiza monitoreo y control a la ejecución presupuestal y de la planeación del desarrollo de los servicios y actividades que le aportan al bienestar. Si hay desviaciones se toman las medidas correctivas pertinentes. Como evidencia queda un archivo de trabajo con la comparación del presupuesto vs planeación.</t>
    </r>
  </si>
  <si>
    <t>El área de bienestar, en articulación con el área jurídica y/o secretaría general se evaluará la contratación, para el segundo semestre de 2024 con profesionales expertos en violencias basadas en género para revisión y actualización del protocolo VBG y acompañar las capacitaciones a los comunidad universitaria, además de contratar la asesoría de experto en política de inclusión que permita su implementación. Si hay desviaciones se toman las medidas correctivas pertinentes. Como evidencia queda los contratos y los informes semestrales.</t>
  </si>
  <si>
    <t>La consultoría entregaría el primera versión del política de inclusión y la divulgación se haría en el primer semestre de 2024
El control se ajustó el 8 de julio 2024
Las Violencias Basadas en Género se soportan con los contratos de expertos y el cronograma de trabajo, para la política de inclusión se soporta con el contrato con el experto y el informe de avance.</t>
  </si>
  <si>
    <t xml:space="preserve">El área de Infraestructura física realiza mensualmente seguimiento y control exhaustivo al presupuesto y a la ejecución del plan de mantenimiento. Como evidencia quedan actas de los seguimientos.
</t>
  </si>
  <si>
    <t>Durante el desarrollo de la obra el área de Infraestructura realiza el control presupuestal de los proyectos en ejecución . Como evidencia quedan el archivo de control presupuestal.</t>
  </si>
  <si>
    <t>Se  tienen 6 cámaras reconocimiento para en el  ingreso de cada Edifico de Poblado, Sabaneta y CVA . Esto está en 50%.  Falta aprobación para finalizar el proyecto. 
En cuanto a listas negras en cada edificio está en 100%.</t>
  </si>
  <si>
    <t xml:space="preserve">Se diseño un reglamento de control de acceso e identificación de usuarios para revisión por parte de la Dirección y aprobación del Comité Administrativo con el fin de comunicar el sistema de identificación interna y requisitos para acceso  por parte de internos y externos. La evidencia es el reglamento documentado y aprobado. </t>
  </si>
  <si>
    <t xml:space="preserve">Ya se realizo el plan el reglamento de identificación, control de ingreso y uso de parqueaderos, falta aprobación y formalización
Se enviara a revisión de la Dirección y área jurídica..  </t>
  </si>
  <si>
    <t>La empresa de vigilancia en conjunto con el área de comunicaciones y seguridad física, realizan campañas de autocuidado y seguridad física mensualmente. Quedan como evidencia los correos electrónicos y piezas.</t>
  </si>
  <si>
    <t xml:space="preserve">En este momento se está contratando una nueva empresa de vigilancia con la que se retomará el tema. </t>
  </si>
  <si>
    <t xml:space="preserve">Capacitaciones mensuales por parte del líder de seguridad y por la empresa de seguridad privada al personal que cumple funciones relacionadas con esta área, de con el fin de dar lineamientos  y guías de actuación.  Como evidencia quedan los formatos de asistencia a las mismas. </t>
  </si>
  <si>
    <t xml:space="preserve">
CVZ y Poblado tiene capacitación mensuales. </t>
  </si>
  <si>
    <t xml:space="preserve">El área de Infraestructura física realiza de manera semestral la asignación de espacios académicos en conjunto con las facultades y para los eventos culturales y académicos se hace seguimiento semanal de lo programado, con el propósito de minimizar los desistimientos de los espacios físicos de la institución y garantizar su óptimo uso.
Como evidencia queda un formato de Excel "Programación de actividades semanales" e informe de ocupación de espacios. </t>
  </si>
  <si>
    <t>Se analizará con la Dirección Administrativa y Financiera la aplicabilidad de esta política</t>
  </si>
  <si>
    <t xml:space="preserve">En la Inducción al personal nuevo y reinducción anual, Seguridad y Salud en el trabajo con apoyo de la ARL, se efectúa capacitación al personal interno y externo frente al cumplimiento de los lineamientos de SST. Como evidencia quedan los formatos de asistencia a capacitaciones, </t>
  </si>
  <si>
    <t xml:space="preserve">Este año se concentro en capacitaciones a los contratistas, se hicieron mensuales, se capacito población que tenían que ver en temas de proyecto, como infraestructura, directivos, lideres de proyectos, 
Realizan procesos de inducción a los estudiantes de pregrado y posgrado a contratistas y a empleados.
Se esta actualizando la matriz legal (Firma de lista de asistencia, y el cronograma donde se informa el cumplimiento de las mismas. 
</t>
  </si>
  <si>
    <t>Anualmente el área de Seguridad y Salud en el trabajo  actualiza  y hace seguimiento a matriz legal por riesgo, con el fin de tener información vigente y actualizada de los riesgos, peligros y normas aplicables. Como evidencia queda la matriz actualizada.</t>
  </si>
  <si>
    <t xml:space="preserve">Existe una de política de SST creada por dicha área y aprobada por el Consejo Superior. Esta política se revisa cada año y es de cumplimiento obligatorio para toda la comunidad universitaria. Como evidencia está la política publicada en la página web y cartelera de los edificios principales y se socializa en las inducciones y reinducciones. </t>
  </si>
  <si>
    <t xml:space="preserve">La política ya se encuentra revisada, actualizada y aprobada por el consejo superior. </t>
  </si>
  <si>
    <t>Para el primer semestre del año 2024 se capacitaron de manera virtual en una charla gratuita de información exógena. Con la empresa Gil Gómez y Compañía.
Se firmó contrato con   el experto tributaria, de la firma Junco &amp; saldarriaga, servicios especiales SAS, este brindara asesorías tributarias 
Para este año no se ha contratado asesorías en NIIF</t>
  </si>
  <si>
    <t>El área de contabilidad a través de un reporte a la medida realiza mensualmente conciliaciones FI (contabilidad) vs Módulos, revisión por cuentas contables de la información, con el fin de detectar  y minimizar diferencias significativas entre los módulos y corregirlas. Como evidencia quedan los papeles de trabajo de la conciliación.</t>
  </si>
  <si>
    <t xml:space="preserve">Se está realizando un reporte a la medida para facilitar las conciliaciones. </t>
  </si>
  <si>
    <t>Se reporta a la DIAN con la periodicidad establecida por la entidad</t>
  </si>
  <si>
    <t xml:space="preserve">El área de costos y presupuesto documenta y mantiene actualizados los procesos del área con el fin de tener lineamientos y guías que estén alineados con la normatividad interna y externa. Como evidencia quedan los procedimientos, manuales, instructivos. </t>
  </si>
  <si>
    <t>Actualizar la documentación asociada al proceso de costos y presupuestos</t>
  </si>
  <si>
    <t xml:space="preserve">Se estableció una ruta en servidor para que cada uno ingrese y se respaldar la información, Se modificaron los formatos utilizados en el área para presupuesto, se diseño un formato automático para facilitar la Información y gestión y eficiencia. Se cuenta con videos pero la idea es pasarlo a documento, hay documentos pero no están actualizado ni en la plantilla de la Universidad. En el portal web hay documentos pero se debe actualizar. </t>
  </si>
  <si>
    <t xml:space="preserve">El área de Relaciones labores, cada vez que hay un cambio en los contratos, realiza revisión y aceptación de los contratos y cláusulas por parte de Secretaria General con el objetivo de estar alineados y garantizar el cumplimiento de las normas vigentes. Como evidencia queda el flujo de autorización a través de la plataforma de Diplogrados. </t>
  </si>
  <si>
    <t xml:space="preserve">Durante el proceso de selección y contratación, el área de talento humano debe realizar las validaciones y verificaciones de los requisitos legales (validación de títulos académicos, revisión de listas de riesgos, seguridad social, verificación de referencias laborales y personales, polígrafo si aplica, etc.,) con el fin que cumpla con la normatividad vigente. Como evidencia quedan todas las verificaciones, cartas y correos. </t>
  </si>
  <si>
    <t xml:space="preserve">Se cumple sistemáticamente </t>
  </si>
  <si>
    <t>La Secretaria general se encarga de actualizar  la página  la Universidad cada que se presente una modificación, nuevos acuerdos  aprobados por los órganos de gobierno así como la derogación de los mismos. Como evidencia queda la información publicada en la página web.</t>
  </si>
  <si>
    <t>las solicitudes de paz y salvos quedan archivos en correos electrónicos, no se almacenan en el historial de hoja de vida del empleado.
Aplica para desvinculaciones, no para renuncias (en estos casos se enteran a destiempo).</t>
  </si>
  <si>
    <t>El área jurídica en cabeza del asesor de propiedad intelectual, realiza semestralmente seguimiento del portafolio de propiedad intelectual (vigencia, renovaciones y actuaciones pendientes). Como evidencia se registra en un archivo de Excel la fecha de la última revisión.</t>
  </si>
  <si>
    <t>Permanentemente el área de Planeación enfoca la gestión por procesos hacia la efectividad, mantenimiento de la documentación actualizada y capacitación periódica, buscando minimizar los errores humanos en la ejecución de los  procesos. Como evidencia quedan las versiones de los documentos por año.</t>
  </si>
  <si>
    <t>Cada que los docentes solicitan un aula virtual, deben firmar la cesión de derechos de aulas virtuales previo a su activación para validar respeto del derecho de autor. Como evidencia queda el documento firmado.</t>
  </si>
  <si>
    <t>Es un control fuerte, se tiene la posibilidad de hacer revisión de los LOGS de usuario para validar si las IP que se contacto era de la universidad o no. Las restricciones de seguridad las coloca el docente, CES digital realiza capacitación una vez al año a todos los docentes que deseen fortalecer el tema de seguridad de curso, se sugieren protocolos de seguridad a los docentes, la plataforma no te permite doble logueo, factor de autenticación.</t>
  </si>
  <si>
    <t xml:space="preserve">El área de CES Digital  hace capacitación permanente a los docentes para que apliquen  restricciones en configuración de los exámenes que permita disminuir los incidentes de fraude. Como evidencia quedan los formatos de asistencia, evaluación de satisfacción y grabación de la sesión. También hay instructivos  y guías para la implementación de condiciones de seguridad en los exámenes virtuales. </t>
  </si>
  <si>
    <t>El área de aseguramiento de la calidad realiza revisión y análisis constante de la normatividad actual y nueva en los medios oficiales de los entes de control. Adicionalmente, asisten a las capacitaciones ofrecidas por el MEN y participan en grupos de estudio con diferentes universidades del país. Como evidencia queda un documento con el análisis de la nueva norma, que se socializa con las partes involucradas.</t>
  </si>
  <si>
    <t xml:space="preserve">La fuente principal son el ministerio de educación, también se encuentran en grupos de WhatsApp, en la página del observatorio de la Universidad, capacitaciones y circulares del MEN </t>
  </si>
  <si>
    <t>Está publicado y vigente
Se comenzara un piloto con la plataforma Coally para coordinar las prácticas. Prueba gratis por un mes con Química farmacéutica.</t>
  </si>
  <si>
    <t>Se cumple sistemáticamente se va ejecutando cada vez que se cumple el periodo anual del convenio</t>
  </si>
  <si>
    <t>Aun no se ha avanzado en este tema, en los laboratorios de colecciones biológicas y UBI se tiene el sistema de calidad pero no ninguno de los laboratorios cuenta con el personal encargado del mismo. 
Los laboratorios de colecciones biológicas(deposito autorizado por el ANCLA y colecciones y recurso genético), el permiso de este laboratorio se vence en mitad del año 2024 y la UBI cumplen en este momento con la normatividad y se encuentran registrados frente al ICA.
Se realizo un análisis de toda la normatividad requerida para poder solicitar un líder de calidad para los laboratorios.</t>
  </si>
  <si>
    <t xml:space="preserve">En la pagina web de la universidad se tiene ya alojados los documentos de los laboratorios. 
Todos los documentos se encuentran al día, el ultimo documento actualizado fue el procedimientos, inventario de productos químicos.  </t>
  </si>
  <si>
    <t xml:space="preserve">Se realizan reuniones entre Facultades (Derecho, veterinaria, enfermería, ciencias y tecnología, medicina), Admisiones, Oficina Jurídica, Secretaria General y Representante de los estudiantes . Este año no se han realizado. </t>
  </si>
  <si>
    <t>Se están rediseñando las asignación de roles y perfiles en el aplicativo SAP a través de un proyecto de reingeniería liderado por TI. Como evidencia y entregable final quedará una matriz de  roles y perfiles que será administrada por la institución.</t>
  </si>
  <si>
    <t xml:space="preserve">Está en ejecución el proyecto de reingeniería de roles y perfiles. </t>
  </si>
  <si>
    <t>El área de admisiones y registros documenta y mantiene actualizados todos los procesos y procedimientos del área para que sea una guía y lineamiento para su ejecución. Como evidencia están los procesos publicados en la página web de la Universidad.</t>
  </si>
  <si>
    <t>Se reúnen una vez al año, son 2 días siempre se reúnen presencial, son mas 80 universidad, se trata de todos los temas, la idea es avanzar a enlaces internacional</t>
  </si>
  <si>
    <t>Acompañamiento por parte de la Oficina de Planeación a los procesos de la Dirección de Ciencia, Tecnología e Innovación y al registro de indicadores en DataCES. Como evidencia quedan los procesos publicados y los indicadores en DataCES.
Algunos indicadores se hacen de forma trimestral y otros semestral.</t>
  </si>
  <si>
    <t xml:space="preserve">El área de investigación e innovación, transferencia tecnológica, actualiza y reporta a DATACES indicadores, resultados en temas de investigación innovación y transferencia. 
Se definieron  metas al 2027, se envían dichas coordenadas al área de planeación.
Se están documentando los procesos en conjunto con el área de planeación.
Se quiere que todo este centralizado en el portal de proceso y en DATCES, y aseguramiento de la calidad. Ya las facultades tiene consciencia de ir directamente a las fuentes. </t>
  </si>
  <si>
    <t>Socializar la política de CTeI con los coordinadores de las facultades y aprobación del consejo superior.</t>
  </si>
  <si>
    <t>La Dirección de  Ciencia, Tecnología e Innovación define y actualiza permanente  la normatividad interna de los procesos que se desarrollan desde el área en concordancia con la normatividad nacional e internacional. Como evidencia queda la normativa interna actualizada.</t>
  </si>
  <si>
    <t xml:space="preserve">Estamos pendientes respuesta del Invima para visita de recertificación, los centros de investigación son los encargados de solicitar la visita, esta certificación se debe realizar cada 5 años  para comité de Humanos </t>
  </si>
  <si>
    <t>La Dirección de Ciencia, Tecnología e Innovación en conjunto con la Dirección académica definen lineamientos para a presentación de trabajos de grado y los procedimientos para la verificación de su cumplimiento.  Como evidencia queda el documento con los lineamientos.</t>
  </si>
  <si>
    <t>Tanto las direcciones DCTeI  como la académica están trabajando en una política integral para definir los lineamientos de trabajos de grados en la Universidad, donde la Biblioteca esta involucrada en la Ultima fase proceso donde tiene que ver con la divulgación, a través del repositorio institucional.</t>
  </si>
  <si>
    <t>Divulgación de la política</t>
  </si>
  <si>
    <t>la política de internacionalización está articulada con los organismos y órganos de control internacionales y externos.</t>
  </si>
  <si>
    <t>El área de compras verifica los proveedores en listas de control de riesgos antes de vincularlos a la Universidad. Si se detectan desviaciones, se consulta al área de riesgos para que emitan su concepto.
Como evidencia queda el reporte que genera la plataforma y los correos intercambiados con el área de riesgos.
Adicionalmente, mensualmente, se revisa en listas de  control de riesgos, los proveedores a los cuales se les realizo compras ese mes. Como evidencia queda el soporte de la consulta en el servidor.</t>
  </si>
  <si>
    <t xml:space="preserve">Se ejecuta sistemáticamente. </t>
  </si>
  <si>
    <t xml:space="preserve">Socializar  la política y el proceso de compra que existe en la universidad con el fin de que todos los interesados le den adecuado cumplimiento. Como evidencia quedan los emails con la divulgación. </t>
  </si>
  <si>
    <t xml:space="preserve">ya esta aprobada la política, esta en desarrollo la creación de los procesos y procedimientos del área de compras </t>
  </si>
  <si>
    <t>Está en construcción la creación de  una evaluación periódica de proveedores, que permita seleccionar objetivamente el mejor, medir su desempeño, oportunidad de entrega y calidad del producto. De esta evaluación debería quedar como evidencia el formato diligenciado. El formato de evaluación debe incluir aspectos de SST.</t>
  </si>
  <si>
    <t>20 de junio de 2024 en revisión con Tesorería: Revisar plan de acción con compras y contabilidad.
Revisar los tiempos de aprobación de la factura en flujo de facturación electrónica y contabilización.
Se revisó el 21 de junio de 2024 con contabilidad : manifiestan que se debe revisar el plan de acción con compras. Ellos contabilizan la factura tan pronto se recibe, pero en ocasiones no se reciben a tiempo y se pierde el beneficio. Consideran que a estas facturas se les debe dar prioridad y tener un mecanismo para alertar cuando lleguen las facturas de estos proveedores para pagarlas de manera oportuna. 
25 de junio de 2024 en reunión con compras: se puede solucionar con la divulgación del proceso, La factura electrónica debe contener la orden de compra para identificarla fácilmente y pagarla oportunamente para la obtención del beneficio</t>
  </si>
  <si>
    <t xml:space="preserve">Se tiene un SharePoint para las compras nacionales y otro para las internacionales donde se le hace seguimiento diario por parte del jefe de compras. </t>
  </si>
  <si>
    <t>Se esta cumpliendo con este control, en el segundo semestre de 2024 se realizará la próxima rendición de cuentas para detallar lo efectuado con las acciones pendientes del 2023.</t>
  </si>
  <si>
    <t xml:space="preserve">En la Inducción al personal nuevo y reinducción anual, Seguridad y Salud en el trabajo con apoyo de la ARL, se efectúa capacitación al personal interno y externo frente a las normas de SST y planes de emergencia. También se envían mailing de manera permanente a la comunidad universitaria comunicando estos  temas, para generar  prevención y conciencia de los diferentes riesgos. Como evidencia quedan los formatos de asistencia a capacitaciones, piezas gráficas y correos electrónicos. </t>
  </si>
  <si>
    <t>Cada año, SST elabora el presupuesto para el cumplimiento de los objetivos estratégicos de SST, que es aprobado por el Consejo superior y deja como evidencia carta de aprobación firmada por este ente.</t>
  </si>
  <si>
    <t>Mensualmente el área de costos y presupuesto realiza reunión con el área de extensión para validar la ejecución financiera de los proyectos con el objetivo de mirar los avances y desviaciones, las cuales se informan a los entes superiores. Como evidencia queda la citación y un archivo en Excel con el seguimiento.</t>
  </si>
  <si>
    <t xml:space="preserve">Se recibe le VB de la dirección de extensión (coordinadora de proyectos) de los documentos: flujo de caja, contrato firmado por ambas partes, pólizas, presupuesto, acta de inicio, formato de solicitud de creación. </t>
  </si>
  <si>
    <t>Se está eje cuando el control.</t>
  </si>
  <si>
    <t xml:space="preserve">El área de costos y presupuestos cuenta con un cronograma anual definido que permite hacer seguimiento  y generar alertas para hacer reportes oportunos a los entes de control. Como evidencia queda el cronograma. </t>
  </si>
  <si>
    <t xml:space="preserve">Siempre, antes de empezar un proyecto, se debe contar con la aprobación del Coordinador de extensión o Coordinador de investigación (uno u otro dependiendo del proyecto) y posterior a esto, se de el visto bueno del  área Financiera, quienes antes de aprobarlo revisan que tenga toda la documentación necesaria, sea viable financieramente, que no genere impacto negativo reputacional, entre otras cosas. Como evidencia quedan correos con las aprobaciones. </t>
  </si>
  <si>
    <t xml:space="preserve">
La facultades cuando solicita el elemento PEP debe venir con presupuesto, flujo de caja y la aprobación desde la dirección de extensión, el área de costos y presupuesto debe de revisar y asesorar para realizar el flujo de caja.</t>
  </si>
  <si>
    <t>Cada mes, el área de costos y presupuesto,  solicitará a jurídica los otrosí de proyectos firmados durante el transcurso del mes inmediatamente anterior para revisión y modificación del presupuesto. Como evidencia quedan los correos enviados a jurídica.</t>
  </si>
  <si>
    <t>El área de costos y presupuesto realiza seguimiento periódico al estado de los convenios revisando que estén vigentes y cumplimiento de las condiciones acordadas. Como evidencia quedan correos entre las partes.</t>
  </si>
  <si>
    <t xml:space="preserve">El control que se esta ejecutando es que el área jurídica les envíe la liquidación del convenio y debe tener el visto bueno del costos y presupuesto y área financiera.
Los analistas de costos y presupuestos  hacen la liquidación de convenios con instituciones, revisoría fiscal valida que la información este completa.
También hay instituciones que no pasa por revisoría, solo contabilidad: Universidad del rosario (Se tiene acta) </t>
  </si>
  <si>
    <t xml:space="preserve">El área de costos y presupuesto cada semestre,  elabora liquidación de los convenios  teniendo en cuenta la información registrada en el ERP y validando si el saldo tuvo alguna modificación para agregarlo en las liquidaciones posteriores. Como evidencia queda la liquidación. 
</t>
  </si>
  <si>
    <t xml:space="preserve">Solo cuando se va a liquidar un convenio se valida la información ingresada en el sistema  ERP, en caso de tener inconsistencia, la facultad o del área lo debe ajustar para que costos y presupuesto de el aval </t>
  </si>
  <si>
    <t xml:space="preserve">Cuando se revisa la liquidación del convenio, se envía a las facultades para revisión o conocimiento, en algunos casos se requiere realizar reuniones </t>
  </si>
  <si>
    <t>Se realiza comparativo y se elabora el punto de equilibrio para apertura de programas para mirar hasta que punto esta dispuesta a abrir dichos programas, lo revisa la DAF y rectoría.
Ya se tiene establecido que costos y presupuesto analiza variables e informa que se requiere para su apertura, se analiza temas de inversión, se hace histórico de 5 a 7 años.</t>
  </si>
  <si>
    <t xml:space="preserve">Si se va a prestar un nuevo servicio, el área de costos y  presupuesto, realiza revisión con las partes interesadas sobre la pertinencia de la evaluación financiera para la apertura de este. Como evidencia se realiza un papel de trabajo del costeo. </t>
  </si>
  <si>
    <t>Cualquier modificación en el presupuesto pactado desde la estrategia debe tener la aprobación de diferentes estamentos de la Universidad. Como evidencia queda la aprobación por correo electrónico.</t>
  </si>
  <si>
    <t>Se realiza aprobaciones, de Rectoría, DAF, Costos y presupuestos y consejo superior según montos.</t>
  </si>
  <si>
    <t xml:space="preserve">Trimestralmente el área de costos y presupuesto analiza  informes y realiza comparativos históricos y de tendencias, para mirar las desviaciones materiales con relación al funcionamiento no habitual de las áreas y facultades. Si se encuentran desviaciones se informa al ordenador del gasto.  Como evidencia quedan los informes. </t>
  </si>
  <si>
    <t xml:space="preserve">Se realiza informes mensuales en Power BI, se envía a los decanos, gerentes sedes y DAF, se hace revisión con la comisión del consejo superior mensual y también se les envía informe al consejo superior. Se  realiza una reunión trimestral con las facultades, para realizar ajustes  con el fin de generar alertas y cumplimiento de objetivos, primero se esperaba a cada cierre de año.
Se revisan variables macroeconómicas </t>
  </si>
  <si>
    <t xml:space="preserve">Cada año, a través del ERP se carga el presupuesto inicial aprobado por el consejo superior, discriminado por cada una de las cuentas contables para la ejecución,  y mensualmente, se hace el seguimiento de estas cuentas. El sistema no permite sobre ejecutar la cuenta y cualquier adición presupuestal debe tener la aprobación del consejo superior. Como evidencia queda la información en la herramienta  y el acta de aprobación. </t>
  </si>
  <si>
    <t>Las cuentas contables que tienen injerencia con la ejecución directa del programa cuenta con control presupuestal, las cuentas que no tiene control, la ejecución es por política contable (Depreciación y amortización), esta ultima los envía contabilidad.</t>
  </si>
  <si>
    <t>Solicitar al proveedor que envíe las pólizas actualizadas para verificar que se haya incluido lo solicitado en el correo y que la Coordinación Administrativa esté incluida en el control.</t>
  </si>
  <si>
    <t xml:space="preserve">Este control lo ejecuta contabilidad donde ponen en conocimiento a la Coordinación administrativa. </t>
  </si>
  <si>
    <t>El tercero con quien se tiene contratada la infraestructura  realiza Backus diarios incrementales, incremental semanal, full mensual. Una vez efectuado el back up llega una notificación automática por correo electrónico y se guarda el respaldo.</t>
  </si>
  <si>
    <t>Se está documentando en la política de seguridad de la información.</t>
  </si>
  <si>
    <t xml:space="preserve">Permanentemente, los responsables del proceso realizan gestión  de  cultura de Seguridad de la información  mediante comunicados, campañas y capacitaciones y quedan como evidencia las comunicaciones enviadas. </t>
  </si>
  <si>
    <t>El área de gestión documental cuenta con planillas de recepción y registro de información  de correspondencia que no tiene remitente, con el objetivo de identificar el remitente y entrega del documento. La evidencia es la planilla diligenciada. 
Para los documentos que se entregan físicamente a las diferentes facultades y dependencias también se cuenta con una planilla.</t>
  </si>
  <si>
    <t>El área de gestión documental cuenta con  un software  radicador de documentos recibidos y entregados de uso diario que permite tener una base de datos con el registro y radicación de la correspondencia que se recibe en la universidad. Como evidencia queda la información almacenada en el software.</t>
  </si>
  <si>
    <t>Cada que se ingresa un nuevo empleado, el área de relaciones laborales, verifica contra la lista de chequeo el cumplimiento de los requisitos documentales de contratación con el fin de garantizar que la documentación esté completa y correcta. Como evidencia quedan correos electrónicos. También  queda el registro en Diplogrados (para independientes).</t>
  </si>
  <si>
    <t>El sistema de Diplogrados permite bajar informes y/o reportes por el personal de contratación</t>
  </si>
  <si>
    <t xml:space="preserve">El área jurídica realiza verificación del visto bueno en los contratos o convenios bien sea en el documento físico , electrónico o por el software docusign. Como evidencia quedan plantillas, correo y el registro en el aplicativo. </t>
  </si>
  <si>
    <t xml:space="preserve">Se le hace seguimiento periódico y solicita lo pendiente. La asistente del área revisa la información </t>
  </si>
  <si>
    <t xml:space="preserve">Se realiza reuniones conjuntas con el área de TI para seguimiento de los proveedores que prestan servicios digitales, se esta migró con otro proveedor. CES digital migro nuevamente AWS.
Se revisó el 25 de junio con TI. </t>
  </si>
  <si>
    <t xml:space="preserve">Se actualiza periódicamente  de parches de seguridad, y para actualización general se realiza una vez al año, esta programado para el mes de julio/2024, se va a realizar socialización y campaña de expectativa </t>
  </si>
  <si>
    <t>Para el área de admisiones y registro se realiza de manera manual la digitalización a diferencia de áreas como nomina, esta la tiene automáticos</t>
  </si>
  <si>
    <t>La Dirección de Ciencia, Tecnología e Innovación realiza requerimientos de actualización y renovación de licencias y equipos de las herramientas tecnologías necesarias para el adecuado funcionamiento de los servicios de la Dirección de investigación e innovación.  Como evidencia quedan correos con las solicitudes.</t>
  </si>
  <si>
    <t xml:space="preserve">Algunas áreas de la Dirección cuentan con herramientas para el desarrollo de sus actividades estratégicas y adecuada prestación de servicios.
</t>
  </si>
  <si>
    <t>La Biblioteca cuenta con una antena electromagnética antihurto (entrada) que minimiza el riesgo de robo de material bibliográfico y anualmente realiza un inventario de verificación de la existencia de dicho material.
Como evidencia queda un registro de las veces que se activa la alarma y el informe anual del inventario.</t>
  </si>
  <si>
    <t xml:space="preserve">El área de Planeación cuenta con una Política de Gestión de datos, donde se definen los lineamientos institucionales para la gestión de este proceso. Así mismo, cuenta con procedimientos, guías, formatos. 
Cada semestre,   dicha área reporte al Ministerio de educación nacional a través del SNIES  las variables estadísticas relacionadas con el comportamiento de la institución, previa validación de la calidad de la data establecida en los procedimientos anteriormente mencionados. 
Como evidencia queda la certificación  firmada por el Rector en el aplicativo. </t>
  </si>
  <si>
    <t xml:space="preserve">Permanentemente, el área de Planeación sensibiliza a través de los diferentes canales institucionales sobre los procesos de gestión de la información. Como evidencia queda los correos, videos, mensajes de WhatsApp, trabajo específico con facultades. </t>
  </si>
  <si>
    <t xml:space="preserve">El área de admisiones y registro envía semestral y anualmente Informes de bases de datos, becas al ICFES, Fondo Sapiencia dentro de los plazos establecidos a través de las diferentes áreas. Como evidencia quedan los informes reportados. </t>
  </si>
  <si>
    <t>Todo es muy operativo- Manual lo hace personal operativo ,  se envía a Bienestar, apoyo financiero, facultades</t>
  </si>
  <si>
    <t xml:space="preserve">Periódicamente se escribe a través de este canal, las situaciones que se presentan que amerite otra instancia y que se tengan inquietud </t>
  </si>
  <si>
    <t xml:space="preserve">El área de aseguramiento de la calidad envía correos formales a los decanos semestralmente, recordando las fechas de vencimiento de los trámites y hacen seguimiento con mayor frecuencia en la medida en que se acerca la fecha de vencimiento. Como evidencia quedan los correos con los recordatorios. </t>
  </si>
  <si>
    <t xml:space="preserve">Este proceso de recordación se realiza de manera manual. No hay un sistema de información, por lo tanto,  los cronogramas se maneja en Excel y hay posibilidad de incurrir en el error. Adicionalmente, se crearon equipos de TEAMS para cada programa académico donde se hace seguimiento a los cronogramas y cumplimiento de la actividades. </t>
  </si>
  <si>
    <t>Se reúnen con cada uno de los encargados para la renovación de los programas, seguimiento periódico y se deja compromisos para tener en cuenta .</t>
  </si>
  <si>
    <t>Se sigue trabajando articuladamente con las áreas de apoyo.</t>
  </si>
  <si>
    <t xml:space="preserve">El área de admisiones y registro se encuentra pendiente de la transacción del área a la nueva estructura organizacional. Una vez se ejecute la transición se deberá revisar que cuente con el estudio de roles y perfiles. </t>
  </si>
  <si>
    <t xml:space="preserve">Se han tenido reuniones con el área de desarrollo humano . Está  en procesos de reestructuración esta parado la revisión perfiles y responsabilidades del área
</t>
  </si>
  <si>
    <t>Semestralmente el área de laboratorios, programa las actividades del semestre y semanalmente, realiza monitoreo de estas y coordina con las diferentes facultades para garantizar suficiencia y disponibilidad (Inventario de entornos prácticos de aprendizaje). Como evidencia queda la programación en Outlook y Excel.</t>
  </si>
  <si>
    <t>El área de laboratorios tiene un documento de Excel donde tiene el inventario de los entornos prácticos. 
Así mismo el reporte esta disponible en DataCES y se actualiza semestralmente. 
Se tienen indicadores anuales en DataCes</t>
  </si>
  <si>
    <t>Cada que un estudiante  entra nuevo a un escenario de practica debe realizar todo el proceso de inducción con el propósito que se conecta con la plataforma estratégica y los procesos de calidad de dicha institución. Como evidencia está el certificado de asistencia. Sin este requisito, la práctica académica no puede dar inicio.</t>
  </si>
  <si>
    <t>En el proceso de autoevaluación de la universidad Ces se encuentra la evaluación del docente al estudiante cada que se termina una práctica académica y cada semestre los estudiantes evalúan los escenarios de práctica en INCLUCES. En caso del estudiante tener una evolución negativa, se lleva al comité de promociones. Si el escenario de práctica tiene una evaluación insatisfactoria se lleva al comité docencia de servicio.  Como evidencia queda el registro en INCLUCES para los centros de práctica y para los estudiantes queda la evaluación en SAP.</t>
  </si>
  <si>
    <t xml:space="preserve">Cada tres meses, se reúne el Comité de docencia servicio con el objetivo de hacerle seguimiento y evaluación a los procesos académicos, administrativos de ambas instituciones.  Se generan planes de mejoramiento y compromisos. Como evidencia quedan las actas del comité. </t>
  </si>
  <si>
    <t xml:space="preserve">Cada tres años, Desarrollo docente y CES digital  efectúan un diagnóstico de competencias digitales para los docentes de universidad con niveles de apropiación que direccionan a una ruta de cualificación para fortalecer las competencias con el fin de identificar debilidades y generar planes de mejora para el próximo periodo. Queda como evidencia un informe institucional por facultad y docente. </t>
  </si>
  <si>
    <t>Dirección Administrativa y Financiera - Dirección Académica</t>
  </si>
  <si>
    <t>Se hace seguimiento a los proyectos, se hace verificación de la disponibilidad presupuestal, previo a que se ejecuten los gastos. En los seguimientos se colocan porcentaje de ejecución, de dejan constancia y se envían alertas a través de correos</t>
  </si>
  <si>
    <t>La Dirección de  Ciencia, Tecnología e Innovación cuenta con sistemas anti plagio para la divulgación científica en revistas y editorial institucional, comité de propiedad intelectual y declaraciones de originalidad emitidas por los autores. Como evidencia quedan los contratos con autores, convenios y la certificación emitida por el sistema.
NUEVO</t>
  </si>
  <si>
    <t xml:space="preserve">Se ejecuta permanentemente. Se reúne cada tres meses el comité de propiedad intelectual y dejan actas. </t>
  </si>
  <si>
    <t xml:space="preserve">La Dirección de Ciencia, Tecnología e Innovación sensibiliza  y capacita  permanentemente en temas de ética e integridad científica dirigidas a investigadores, coordinadores de investigación y miembros de los comités de ética institucionales,  para evitar malas prácticas. Así mismo, el comité de ética realiza una evaluación interdisciplinaria de los proyectos, lo que minimiza la posibilidad de beneficiar intereses de terceros. Como evidencias quedan los registros de asistencia a las capacitaciones y actas de conformación del comité y los conceptos. </t>
  </si>
  <si>
    <t xml:space="preserve">Se envía el documento a la oficina de propiedad intelectual para que ellos den su visto bueno </t>
  </si>
  <si>
    <t xml:space="preserve">El área de CES digital en conjunto con el área de tecnología de la información implementa  restricciones de acceso tecnológico que favorezcan la seguridad de los usuarios. Como evidencia quedan las medidas de seguridad implementadas. También se realiza monitoreo permanente a la infraestructura que respalda las plataformas educativas. </t>
  </si>
  <si>
    <t xml:space="preserve">El área de admisiones y registros cuenta con respaldo de la información en SharePoint para su fácil consulta y respaldo. A esta información se le hace backups permanentes. Como evidencia queda el respaldo en SharePoint. </t>
  </si>
  <si>
    <t>El área de riesgos revisará con el área de TI la solución para la información histórica de admisiones y registro, concentrándola en el sistema actual (SAP).
La información está en tres sistemas antes de SAP (Admices, SARA, SAP 605 y 607)</t>
  </si>
  <si>
    <t xml:space="preserve">La información actual se guarda en SharePoint y la histórica sigue estando en Access y en un sistema anterior que se llama Sara y no hay quien le de mantenimiento. </t>
  </si>
  <si>
    <t>El Departamento de Humanidades cuenta con archivos físicos de las notas de los cursos impartidos y también  se guardan en el sistema. Como evidencia quedan los documentos físicos y los registros en el sistema.</t>
  </si>
  <si>
    <t xml:space="preserve">El área de Tesorería implementa acciones como: centralización de la información en carpetas de servidores,  trabajo colaborativo a través de la herramienta teams y SharePoint y restringir el manejo de la información general de los procesos en correos personales. </t>
  </si>
  <si>
    <t>Se está ejecutando el control y se hizo implementación de estrategia con el cargo que más rotación tiene (Auxiliar de caja). Cajero supernumerario.</t>
  </si>
  <si>
    <t>Anualmente, el área de Tecnología de Información, cuenta con un presupuesto para desarrollar e implementar estrategias que permitan cumplir el Plan Estratégico de Desarrollo. Como evidencia quedan los entregables de los proyectos, el archivo con el seguimiento al presupuesto.</t>
  </si>
  <si>
    <t>Si bien se cuenta con una herramienta digital que ayuda a la gestión documental de los procesos de financiación, esta no es suficiente y se debería revisar la adquisición de otras que ayudaran a minimizar aun mas la operación manual</t>
  </si>
  <si>
    <t>Procedimiento de selección de docentes y administrativos en colaboración con la dirección académica 
Está en proceso de transición y cambio de responsable.</t>
  </si>
  <si>
    <t>Divulgación a través de medios electrónicos y socialización área por área, se encuentra divulgado en el portal de gestión por procesos
Está en proceso de transición y cambio de responsable.</t>
  </si>
  <si>
    <t>plataforma Magneto para mejorar la atracción, ajuste y adaptación al cargo propuesto  
Está en proceso de transición y cambio de responsable.</t>
  </si>
  <si>
    <t>Esta en proceso de revisión por personal experto,  se espera que para el primer trimestre se entregue al Consejo superior para su aprobación 
Está en proceso de transición y cambio de responsable.</t>
  </si>
  <si>
    <t>Con el acuerdo 0281 de 2023 se aprobó el acuerdo de beneficios para la universidad CES. Aun no se cuenta con los indicadores de beneficio
Está en proceso de transición y cambio de responsable.</t>
  </si>
  <si>
    <r>
      <t>Socializar de manera periódica a través de canales oficiales y redes sociales información relacionada con  campañas  y beneficios, de igual manera se realizará difusión de la oferta de servicios y actividades de bienestar tanto en medios como en la feria de bienestar de manera presencial  que se desarrolla de manera presencial .</t>
    </r>
    <r>
      <rPr>
        <strike/>
        <sz val="11"/>
        <color theme="1"/>
        <rFont val="Aptos Narrow"/>
        <family val="2"/>
        <scheme val="minor"/>
      </rPr>
      <t xml:space="preserve">
</t>
    </r>
  </si>
  <si>
    <t xml:space="preserve">Se publica en la pagina web los beneficios que tiene los grupos de interés de la universidad, en convenios comerciales. Se socializo el acuerdo de beneficio y en las inducciones se habla del acuerdo. Adicional se hace divulgación en las ferias , redes sociales y correo electrónico
</t>
  </si>
  <si>
    <t>Se inició la formación con liderazgo estratégico desde el mes de octubre y se inicia el liderazgo táctico en el mes de noviembre 
Está en proceso de transición y cambio de responsable.</t>
  </si>
  <si>
    <t>Este año solo se realizo una con fisioterapia. Este año  esta parado la creación de nuevos programas entonces no se ha desarrolladado mas 
Pendiente porque aún no hay líder de mercadeo</t>
  </si>
  <si>
    <t>Involucrar a la oficina de asuntos globales en los comités estratégicos y consejo académico que genere alertas tempranas sobre la situaciones y  aporte información sobre temas actuales sobre temas migratorios y de convenios internacionales.</t>
  </si>
  <si>
    <t>Se cuenta con un archivo de control interno para conocer el estado y momento del convenio 
Se hace como mínimo una reunión semestral con cada una de las facultades y se tiene un archivo de Excel que se comparte con las facultades. 
Se actualiza la información en dataces cada semestre .</t>
  </si>
  <si>
    <t xml:space="preserve">Se muestra primero un presupuesto para que el consejo académico decida si continúa o no con el programa. Están alineados con aseguramiento de la calidad a nivel de educación formal.  Se da el aval del Director. 
Para educación no formal, se revisa la pertinencia de abrir el curso y costos y prepuesto  revisa el presupuesto elaborado. </t>
  </si>
  <si>
    <t xml:space="preserve">La Dirección de extensión cuenta con un profesional de mercadeo que permanentemente  analiza las estrategias para mejorar la participación en el mercado y fortalecer las estrategias   y agiliza los procesos institucionales. Como evidencia quedan informes, métricas. </t>
  </si>
  <si>
    <t xml:space="preserve">El área de mercado gestiona permanente la participación  en ferias y eventos regionales y nacionales con el objetivo de ofertar los programas de educación formal.
En redes sociales se publica permanente contenido en el que se divulga el trabajo de la universidad. 
Como evidencia quedan las publicaciones y el registro de la ferias. </t>
  </si>
  <si>
    <t xml:space="preserve">Mercadeo - comunicación  </t>
  </si>
  <si>
    <t>Hacer efectiva la contratación del líder de mercadeo para apoyar las actividades del área.</t>
  </si>
  <si>
    <t>Se desarrolla sistemáticamente y se han implementado nuevas estratégicas
Pendiente porque aún no hay líder de mercadeo</t>
  </si>
  <si>
    <t>En el momento de la evaluación no hay una persona responsable de mercadeo, este control lo esta ejecutando el rector con visitas a universidades y países para revisar nuevas tendencias. 
Pendiente porque aún no hay líder de mercadeo</t>
  </si>
  <si>
    <t>Se desarrolla sistemáticamente
Pendiente porque aún no hay líder de mercadeo
Revisar con el líder de mercadeo en el segundo semestre de 2024, las acciones para la mitigación del riesgo.</t>
  </si>
  <si>
    <t xml:space="preserve">La Dirección de extensión cuenta con un profesional de mercadeo que por demanda genera estrategias para estar a la vanguardia y tendencias del mercado y con el apoyo de una agencia externa que asesora y apoya este proceso para que la administración central avale esas estrategias. Como evidencia quedan métricas, videos. </t>
  </si>
  <si>
    <t xml:space="preserve">Se desarrolla sistemáticamente y la agencia que asesora siempre acompaña este proceso .
Se realizan reuniones periódicas con las facultades para generación de los Brief. 
Se hacen recomendaciones a las facultades.
Las facultades suministran la programación semestral y con base en eso, se definen estrategias. </t>
  </si>
  <si>
    <t>Se va a empezar a desarrollar para el próximo año y se saco el programa de financiación propia 
Pendiente porque aún no hay líder de mercadeo</t>
  </si>
  <si>
    <t>Cada año se realiza el ejercicio de planeación y presupuesto  por parte del área de Planeación, Presupuesto y la Dirección Administrativa y Financiera en donde se incluye un análisis del contexto interno y externo y se definen metas y presupuesto para el año siguiente. Como evidencia queda el documento de planeación y presupuesto.</t>
  </si>
  <si>
    <t>A partir de la emergencia sanitaria, la Universidad ha venido desarrollando procesos de evaluación de la estrategia en los que se han vinculado los distintos órganos de gobierno. El año entrante se espera desarrollar un nuevo Plan estratégico de desarrollo.</t>
  </si>
  <si>
    <t>El área de Bienestar universitario realiza planeación de actividades y reconocimiento de la zona previo a la realización del evento masivos de bienestar, Alineación con la dirección administrativa y financiera, solicitar acompañamiento de SST y APH, incluye diseñar un procedimiento para eventos desde Bienestar Universitario.</t>
  </si>
  <si>
    <t>Continuamente para los eventos masivos de bienestar se activan las acciones para prevención de los riesgos
El control se ajustó el 8 de julio 2024</t>
  </si>
  <si>
    <t>El área de Seguridad Física mantiene comunicación permanente con el cuadrante y comandante de estación, para poner en contexto los inconvenientes y  obtener acompañamiento del cuadrante.  Como evidencia quedan las minutas de los vigilantes.</t>
  </si>
  <si>
    <t>Se realiza comunicación permanente.
Se realizará socialización del proyecto en reunión del G8 para que se empiece a ejecutar la conexión del espejo del sistema de seguridad con el 1,2,3</t>
  </si>
  <si>
    <t xml:space="preserve">Se cuenta con un Plan vecino (con las administradores y porterías de la otras unidades) al que se le hace seguimiento mediante reuniones periódicas de las cuales quedan actas, con el objetivo de fortalecer la seguridad del sector y apoyar los procesos de vigilancia. </t>
  </si>
  <si>
    <t>Tienen grupos de WhatsApp con el comandante de la estación poblado y secretaria de seguridad de Medellín y Representantes del gobierno local. 
En la unidad del limite oriental con monticelo (rincones de monticelo). Se hizo implementación de malla. 
Se hacen inspecciones periódicas</t>
  </si>
  <si>
    <t xml:space="preserve">Seguridad física realizó instalación de  cámaras  externas de la universidad en Poblado, CVZ, Bivet y CES MIDE . Estas cuentan con analítica  y hay seis en el ingreso de cada edificio con reconocimiento facial,  que generan alertas a la Central de Monitoreo en caso de detectar anomalías. El monitoreo de estas es 7*24 y quedan como evidencia las grabaciones. </t>
  </si>
  <si>
    <t>Están instaladas y se vigila con la central de monitoreo. Se amplió capacidad de almacenamiento.</t>
  </si>
  <si>
    <t>Para hacer el informe los bancos envían la información relacionada con las inversiones. A los bancos se les solicita opciones de inversión y se evalúan las propuestas de los diferentes bancos y se elige lo que mas le convenga a la universidad dependiendo de tasa y opciones. 
Se deja como soporte el informe semestral .</t>
  </si>
  <si>
    <t>Decano- Dirección Administrativa y financiera - Dirección de Extensión</t>
  </si>
  <si>
    <t xml:space="preserve">El reglamento de tesorería esta actualizado pero no aprobado, estos están publicados en la página. 
</t>
  </si>
  <si>
    <t xml:space="preserve">El área de Tesorería realiza mensualmente arqueos de caja sorpresivos, con el fin de detectar anomalías y desviaciones. 
Adicionalmente, los Coordinadores de los Procesos Financieros de las diferentes sedes, deben realizar también arqueos sorpresivos y  enviar la evidencia a la administración central.
Se hacen revisiones periódicas de los videos de seguridad (Tesorería tiene acceso a las cámaras). Además, el área de seguridad física envía un informe mensual a la Tesorería. 
Como evidencia del arqueo sorpresivo mensual queda el acta soportada con el conteo y pantallazos del arqueo en SAP y el informe mensual de monitoreo. </t>
  </si>
  <si>
    <t>Diariamente se hace arqueo a nivel de sistema. 
Este año (2024) se han realizado mensualmente los arqueos en todas las sedes (Poblado, Sabaneta , Envigado, Frontera y Castropol). También se han hecho capacitaciones. 
La inversión es cámaras y sistemas de monitoreos preventivos en línea. 
A la fecha se cuenta con una consultoría que está haciendo análisis de funciones, roles y perfiles del área administrativa y financiera.</t>
  </si>
  <si>
    <t>Definir la política y la entidad financiera con quien se va a ejecutar la administración delegada del portafolio.</t>
  </si>
  <si>
    <t xml:space="preserve">El área de Tesorería realiza monitoreo diario de las variables macroeconómicas y análisis del mercado semanal con el fin de identificar situaciones de alerta y tomar decisiones que permitan proteger los intereses de la Universidad. Como evidencia queda el informe FTGF006 "Informe de saldos bancarios y pagos" (semanal) diligenciado incluyendo un análisis del panorama general.
</t>
  </si>
  <si>
    <t>El área de Tesoreria a demanda, realiza suscripción de contrato de coberturas en las operaciones de crédito - Forward Negociación de tasa futura cuando de acuerdo al análisis se considera viable. Como evidencia queda la cotización indicativa del banco.
Apertura de cuenta de compensación como estrategia  cobertura natural.</t>
  </si>
  <si>
    <t>El área de asuntos globales mensualmente realiza rastreo de convocatorias de subvenciones o becas para movilidad estudiantil y de docentes con el objetivo de reducir el impacto económico de los cambios en las variables macroeconómicas. Esto se publica en INCLUCES.</t>
  </si>
  <si>
    <t xml:space="preserve">Definiría líneas estéricas de acuerdo con el Plan maestro y  el PETI
Nota: depende de la evolución que va a tener el plan maestro. </t>
  </si>
  <si>
    <t>Monitoreo activo y permanente.
Migración a un modelo de microinformática vía renting, implementación en abril e inicio de despliegue en julio de 2024.</t>
  </si>
  <si>
    <t xml:space="preserve">El área de TI proporciona  implementación y soporte a las  plataformas que se tienen definidas para el cumplimiento de la política y procedimientos de los subsistemas de administración de riesgos. Como evidencia quedan las herramientas implementadas. </t>
  </si>
  <si>
    <t>Soporte herramienta BEx Analizar un reporte de inteligencia de negocio, este reporte permite servir de evidencia de las transacciones en efectivo individuales y múltiples que se efectúan durante el mes.
Soporte de las plataformas tecnológicas web  para vinculación de empleados y proveedores donde se realiza el DUE DILIGENCE (INCLUCES)
Aplicativo de validación en listas de control de riesgos (Inspektor).
Se está implementando ALMERA.</t>
  </si>
  <si>
    <t xml:space="preserve">El  área de compras, antes de realizar cualquier contratación efectúa una convocatoria publicando los requisitos y el peso porcentual de cada uno, cumpliendo la política de compras. La contratación se realiza evaluando los requisitos  y con el visto bueno de los entes de aprobación establecidos en la política de acuerdo al monto. Como evidencia queda la convocatoria, la evaluación de las ofertas y la aprobación de las instancias pertinentes. </t>
  </si>
  <si>
    <t>ya esta aprobada la política, esta en desarrollo la creación de los procesos y procedimientos del área de compras en conjunto con el área de planeación.</t>
  </si>
  <si>
    <t xml:space="preserve">El seguimiento se realiza a través de la plataforma de IncluCES. TI está negociando con el proveedor para implementar el control. </t>
  </si>
  <si>
    <t xml:space="preserve">Se tiene diseñada e implementada una política institucional en cumplimiento de las normas de DUE DILIGENCE para definición y perfilamiento de riesgo de contratación y seguimiento de las contrapartes. Se cuenta con personal de apoyo en áreas y facultades que permiten el cumplimiento de la política institucional cada que se va a vincular una contraparte y de manera periódica. Si se detectan situaciones de alerta se envían a la oficina de riesgos para su validación y concepto. Como evidencia queda la política institucional publicada en la página web, validaciones en listas de riesgos, correos internos y capacitaciones al personal de apoyo. </t>
  </si>
  <si>
    <t xml:space="preserve">El área de relaciones labores, antes de realizar una contratación verifica la completitud de los documentos requeridos para garantizar que cumpla con todos los requisitos. Como evidencia queda el check list y la información en Diplogrados. </t>
  </si>
  <si>
    <t xml:space="preserve">Todo el persona responsable de las contrataciones, valida que todos los documentos se encuentren completos para que se pueda vincular, si bien existe una lista de chequeo, todos tiene claro los documentos que debe estar para poder terminar el proceso de vinculación </t>
  </si>
  <si>
    <t>Revisión y aprobación previa, antes de las contrataciones, por parte de las direcciones de la Dirección Administrativa y Financiera, Secretaria general, extensión y decanatura quien son los encargados de gestionar el aval Legal, técnico, financiero y de riesgos. Como evidencia quedan correos, cotizaciones y sustentaciones y formato con firmas y aprobaciones a  través de docusign.</t>
  </si>
  <si>
    <t>Secretaria General - Dirección de Extensión - Dirección Administrativa y Financiera</t>
  </si>
  <si>
    <t>Secretaría General - Dirección Administrativa y financiera - - Dirección de Extensión</t>
  </si>
  <si>
    <t xml:space="preserve">El área de gestión de riesgos de manera anual planea y ejecuta programas de capacitación y formación a través de diferentes herramientas tecnológicas, dirigidos a todos los empleados vinculados y personal de apoyo al cumplimiento de la política DUE DILIGENCE. Así mismo, realiza procesos de inducción a personal nuevo. Como evidencia quedan las calificaciones en la plataforma de educación continua y formatos de asistencia. </t>
  </si>
  <si>
    <t xml:space="preserve"> Cada dos meses , el área de Seguridad y Salud en el Trabajo en compañía de COPASST y asesores de ARL SURA, realizan  inspecciones de seguridad a toda la universidad y los proyectos e inspecciones a red contra incendios. Si se encuentra alguna desviación se reporta a Infraestructura y/o líder del proceso o proyectos para su corrección. Como evidencia quedan los registros fotográficos y formato diligenciado con el resultado de la inspección.  También queda como evidencia el informe de la ARL.</t>
  </si>
  <si>
    <t xml:space="preserve"> Permanentemente se hacen invitaciones para que nuevas personas se incorporen a las Brigadas de emergencias, quienes tienen como objetivo velar por los intereses de la institución ante incidentes que puedan afectar la infraestructura física y seguridad humana. Los brigadistas se reúnen cada quince días, dejando como evidencia planillas de asistencia y registros fotográficos.</t>
  </si>
  <si>
    <t>Hacer convocatoria por parte de la Rectoría pidiendo participación de cada área para cumplir con el mínimo requerido por norma.</t>
  </si>
  <si>
    <t xml:space="preserve">Es muy regular el cumplimiento a capacitación de brigada de emergencias, no hay buena acogida y no asisten a las capacitaciones y entrenamientos </t>
  </si>
  <si>
    <t xml:space="preserve">Existe un Comité de gestión del riesgo (PMU) que se reúne tres veces al año, en donde se definen las políticas o lineamientos para actuar en caso de emergencia. Como evidencia quedan las actas de las sesiones del comité, lista de asistencia y registros fotográficos.
En caso que no se realice el comité puede tener impactos legales o sancionatorios. </t>
  </si>
  <si>
    <t>Este comité se realiza cada año y lo preside la ARL</t>
  </si>
  <si>
    <t>Continuar con la documentación e implementación del plan de seguridad vial de actores viales (peatón, conductor)</t>
  </si>
  <si>
    <t>Ya se hizo la encuesta de perfil sociodemográfico y del plan estratégico de seguridad vial, con esto establecer estrategias de comunicación. Se hicieron capacitaciones a todo el personal con la ARL sobre este tema, se hace inspecciones de seguridad a los vehículos de las diferentes sedes.
Capacitación a los mensajeros</t>
  </si>
  <si>
    <t xml:space="preserve">
Mantenimiento programado eléctrico, hidrosanitario, ascensores , aire acondicionado.</t>
  </si>
  <si>
    <t xml:space="preserve">Si, permanente en temas de inducción </t>
  </si>
  <si>
    <t>Se tiene una persona de Seguridad y Salud en el trabajo asignada a la validación y seguimiento permanente a los proyectos, con el objetivo de velar por la ejecución de SST dentro de los proyectos. Como evidencia queda el contrato de trabajo de esta persona y el presupuesto del personal y los informes de visitas y seguimientos.</t>
  </si>
  <si>
    <t>Se tiene un presupuesto básico, para capacitaciones, transporte, lo preocupante es que no se cuenta con presupuesto en temas de SST en las facultades para ejecutar acciones para mitigar los riesgos.</t>
  </si>
  <si>
    <t>Por demanda, la Dirección de extensión revisa las propuestas enviadas por las facultades analizando los entregables, actividades y viabilidad financiera. Si hay desviaciones, se hace retroalimentación para que ajusten la propuesta y la envíen nuevamente. Como evidencia queda la propuesta, presupuesto y correos. 
Posteriormente se revisa el contrato vs la propuesta.</t>
  </si>
  <si>
    <t>Se realiza reuniones periódicas con las facultades para revisar, alcance, presupuesto y ejecución</t>
  </si>
  <si>
    <t xml:space="preserve">La Coordinación Administrativa se reúne mensualmente con el agente inmobiliario para hacer seguimiento a los ingresos, nuevas ofertas institucionales, estado de cartera, estado de cuenta,  y solución de solicitudes, inquietudes y preguntas de la comunidad universidad y locatarios. Como evidencia quedan las actas de la reunión y planes de acción. </t>
  </si>
  <si>
    <t xml:space="preserve">El área de costos y prepuestos ejecuta de manera mensual un control presupuestal de  los centros de costo que tienen proyectos de extensión e investigación en conjunto con estas áreas, con el fin de alertar desviaciones en el avance presupuestal. Como evidencia queda un informe. </t>
  </si>
  <si>
    <t xml:space="preserve">Se coordinará con la Dirección de Ciencia, Tecnología e Innovación para designar un responsable en el seguimiento de los proyectos. </t>
  </si>
  <si>
    <t>Se hace revisión de flujo de caja y apoyo en la mayoría de los casos, para abrir un convenio nuevo participa costos y presupuesto en la elaboración del  punto de equilibrio, se reuniones con los interesados</t>
  </si>
  <si>
    <t xml:space="preserve">Regalías, seguimiento mensual.
Hay presupuesto para seguimiento financiero a proyectos externos. </t>
  </si>
  <si>
    <t>SAP nos proporcionó la posibilidad de realizar un diagnostico con la herramienta EvoKIT que permitirá proyectar la ruta evolutiva de la aplicación para establecer un caso de negocio que permita cuantificar y proyectar la inversión requerida.
Se están corriendo los prerrequisitos para poder hacer la implementación.
La actual versión tiene mantenimiento hasta el año 2027, antes de ese momento la Universidad debe hacer la actualización.</t>
  </si>
  <si>
    <t xml:space="preserve">La Dirección académica da lineamientos a las facultades para realizar  cada dos años  autoevaluación de los programas académicos con el objetivo de identificar oportunidades de mejoramiento. 
Cada semestre se realiza  evaluación de las  asignaturas y de los docentes con el objetivo de valorar el desempeño de los docentes desde la perspectiva de los estudiantes y la pertinencia y relevancia de las asignaturas.
Cada  dos años, se realiza encuesta de egresados para conocer el aporte del programa para el desempeño profesional de los egresados. 
Como evidencia queda informe de autoevaluación, informe de evaluación de docentes y asignaturas, plan de mejoramiento de docentes y programas y la encuesta de egresados. </t>
  </si>
  <si>
    <t>Cada que un estudiante  finaliza una practica realiza una evaluación de prácticas académicas a través de IncluCES. 
También hay una evaluación que realiza el estudiante al escenario de práctica. 
se cuenta con el concepto del estudiante dentro del desarrollo del comité de docencia de servicio de los escenarios de práctica. 
Si se identifican oportunidades de mejora, se plasman en el acta y se hace seguimiento en el próximo comité.
Como evidencia quedan los registros en INCLUCES y actas de comité.</t>
  </si>
  <si>
    <t xml:space="preserve">Se realiza trabajo articulados entre áreas y facultades delimitando responsabilidades para los procesos de solicitud y renovación de registrados calificados y acreditación de programas académicos. Como evidencia quedan está los documentos radicados ante el Ministerio de educación nacional. </t>
  </si>
  <si>
    <t xml:space="preserve">Quincenalmente, el departamento de humanidades pertenece  y participa activamente consejo académico para estar alineados con la estrategia. Como evidencia quedan actas. </t>
  </si>
  <si>
    <t>Actualizar la documentación del área y proceso.</t>
  </si>
  <si>
    <t xml:space="preserve">Demoras en las respuestas y solicitudes a los créditos de los estudiantes </t>
  </si>
  <si>
    <t xml:space="preserve">El área de costos y presupuestos realiza anualmente matrices de costos, revisando el costo marginal por estudiante y actualización anual de tarifas por medio de la plataforma del Ministerio de educación buscando eficiencias en costos por medio de virtualización de programas. El incremento anual se establece con base en lo definido por la Dirección Administrativa y Financiera y Rectoría y debe ser aprobado por el consejo superior . Como evidencia quedan las matrices, acta de pecuniarios. </t>
  </si>
  <si>
    <t xml:space="preserve">Se tiene definido en la política de DUE DILIGENCE las validaciones a las contrapartes, previo a su vinculación y con seguimiento periódico. Esto incluye: validación del perfil de riesgo a través de la verificación en listas restrictivas, verificación de referencias personales, laborales y títulos académicos para el caso de empleado y para casos puntuales, polígrafo. Esto se hace con el personal de apoyo con funciones de DUE DILIGENCE. Como evidencia quedan las verificaciones en las listas, correos,  el informe del polígrafo, certificados de las instituciones de los títulos y formato de verificación de referencias. </t>
  </si>
  <si>
    <t xml:space="preserve">Se cuenta con una herramienta tecnológica que permite la vinculación  y actualización de proveedores y a través de formatos físicos para  conocimiento de cliente y empleados, adicionalmente, se solicitan documentos para su vinculación y se hace una validación de riesgos. Como evidencia quedan los registros en la plataforma y los formatos. </t>
  </si>
  <si>
    <t>Se tiene definido para la vinculación de contrapartes los formularios físicos y digitales, para el año 2024 se espera mejorar parte del proceso de vinculación de empelados, que no sea físico sino digital desde el día 1 que ingrese a la institución</t>
  </si>
  <si>
    <t xml:space="preserve">Durante todo el año se envió invitación a la actualización de datos de empleados y proveedores. Para el año 2024 se aplicara una nueva estrategia para abarcar un numero significativo de empleados para su actualización, la dirección administrativa y financiera autorizo ligar la actualización de datos de empelados con la entrega del bono de cumpleaños
A la fecha de esta revisión no se han autorizado los bonos de cumpleaños, por lo tanto se están revisando otras estrategias para capturar más personas. </t>
  </si>
  <si>
    <t>El área de riesgos diseñó y documentó en la política y procedimiento de debida diligencia, procedimientos sancionatorios al incumplimiento de las medidas establecidas en los subsistemas de administración de riesgos. En caso de encontrarse desviaciones, se siguen los procedimientos establecidos en el reglamento interno de trabajo y la política. Como evidencia está la política publicada y correos electrónicos.</t>
  </si>
  <si>
    <t>Se tiene establecidas políticas sancionatorias. En las verificaciones que se tienen establecidas para el cumplimiento de los procedimientos y políticas de los subsistemas, se puede evidenciar y se deja registro en caso de requerir proceso sancionatorio por incumplimiento a la política o procedimientos de DD</t>
  </si>
  <si>
    <t>La universidad cuenta con una bodega donde se almacenan reactivos químicos y sustancias de control  con acceso restringido.  Solo las personas de los laboratorios y el personal de SST tienen el carné configurado para el acceso. Como evidencia queda la configuración del sistema.</t>
  </si>
  <si>
    <t xml:space="preserve">El área de compras cuando gestiona la adquisición  de manejo de sustancias y productos químicos controlados, se apoya del área de laboratorio quien debe dar su visto bueno y además tener vigente el certificado de carencias de informes por tráfico de estupefacientes, que lo deberá tener vigente, tanto la Universidad como el proveedor como requisito de contratación. Como evidencia queda el certificado y correos. </t>
  </si>
  <si>
    <t>Este control se cumple y el área de laboratorios lleva el control de las sustancia y su inventario
Se hizo verificación con el área de laboratorios el cumplimiento de este control, se cuenta con los registros de verificación y la asistencia de la líder del proceso.</t>
  </si>
  <si>
    <t xml:space="preserve">Dentro de la programación establecida anualmente por parte de SST se coordina con la ARL Sura, inspecciones y capacitaciones al sitio y a las personas involucradas que manejan el área de laboratorios. 
Además, la Policía nacional hace visitas esporádicas de  para el control y manejo de sustancias de estupefacientes.
Como evidencia quedan informes. </t>
  </si>
  <si>
    <t xml:space="preserve">El control se esta ejecutando periódicamente con el apoyo de SST quien lidera y acompaña junto con la ARL a las capacitaciones e inspecciones </t>
  </si>
  <si>
    <t>La Universidad cuenta con el certificado de carencias para el control de estupefacientes con vigencia de dos años. En el mes de agosto siempre se  inicia el trámite de renovación. Este certificado lo debe tener tanto el proveedor como la universidad para el manejo de sustancias y productos químicos de control.</t>
  </si>
  <si>
    <t>Se hizo verificación de este certificado y se encuentra vigente, este tiene una duración de 2 años</t>
  </si>
  <si>
    <t xml:space="preserve">De manera trimestral, la oficina de gestión del riesgo realiza a través de reuniones con el personal de apoyo, monitoreo y seguimiento al cumplimiento de las políticas y procedimientos de DUE DILIGENCE que incluye el procedimiento de conocimiento de contrapartes y que se de estricto cumplimiento con el evitar vincular contrapartes de perfil de riesgo alto.  Como evidencia queda el informe de resultados, revisión de los riesgos, citaciones y correos. </t>
  </si>
  <si>
    <t>Revisión y aprobación de los documentos por parte del área jurídica conforme a la normatividad vigente interna y externa. Si se tienen conceptos se comunican por correo electrónico, que quedan como evidencia.</t>
  </si>
  <si>
    <t>Todo proceso de relacionamiento contractual es revisado por el área jurídica sin este aval no se puede proceder con su perfeccionamiento</t>
  </si>
  <si>
    <t xml:space="preserve">La Universidad CES cuenta con canales de denuncia que permiten a grupos de interés y comunidad universitaria reportar cualquier situación contraria a la ética y el código de conducta y buen gobierno y política internas. Estos medios son: Canal de Transparencia y el correo electrónico de la línea ética. Como evidencia quedan los reportes e informes. </t>
  </si>
  <si>
    <t>Para el año 2024 junto con Secretaria General se hará la planeación de iniciar los procesos de los otrosí para los empleados vinculados antes de la legalización que se hizo de esta clausula en el año 2023.</t>
  </si>
  <si>
    <t>En febrero 2023 se actualizo una clausula de SARLAFT y en el mes de julio 2023 se incorporo a los contratos en sus respectivas plataformas y a partir de ahí todo contratación tiene esta nueva clausula. Para el año 2024 junto con Secretaria General se hará la planeación de iniciar los procesos de los otrosí para los empleados vinculados antes de la legalización que se hizo de esta clausula en el año 2023.</t>
  </si>
  <si>
    <t>El área de Desarrollo docente con el acompañamiento de las facultades, cada período académico, elaboran un plan docente , reporte de formación docente y reporte SNIES, para su envío al Ministerio de Educación Nacional. Como evidencia quedan   actas de comité, actas de consejo y los archivos con el detalle de los documentos.</t>
  </si>
  <si>
    <t>El área de comunicaciones a través de reuniones con las áreas y facultades y el formato (Brief) orienta y atiende las  diferentes solicitudes de comunicación de las áreas. Como evidencia queda el formato Brief y las tareas de las reuniones enviadas por correo electrónico.</t>
  </si>
  <si>
    <r>
      <t xml:space="preserve">Cualquier cambio que se haga en campo de practicas se notifica al MEN, se trabaja de la mano de docencia servicio, se reúnen con las facultades y esto queda registrado en formatos definidos para tal fin.
Decreto 0529 del 29 de abril de 2024  que modifica el Decreto 1075 de 2015 brinda mayor flexibilidad dado que los programas que requieran cambios de escenarios de práctica pueden implementar estos cambios inmediatamente mediante el sistema SACES.
</t>
    </r>
    <r>
      <rPr>
        <u/>
        <sz val="12"/>
        <color theme="1"/>
        <rFont val="Aptos Narrow"/>
        <family val="2"/>
        <scheme val="minor"/>
      </rPr>
      <t>ACTIVIDADES</t>
    </r>
    <r>
      <rPr>
        <sz val="12"/>
        <color theme="1"/>
        <rFont val="Aptos Narrow"/>
        <family val="2"/>
        <scheme val="minor"/>
      </rPr>
      <t xml:space="preserve">
Reglamentación dentro de los procesos de docencia Servicios para firmar escenarios de prácticas nuevos
Seguimiento al registro calificado 
Evaluación del plan de mejoramiento 
Capacitación a los centros de práctica
Evaluación de la contraprestación que se les ofrece a las entidades en convenio
Reuniones periódicas con los centros de prácticas 
Comités de docencia servicio cada trimestre. 
Compensación con el acompañamiento de profesores a los estudiantes y acoger al docente adscrito 
Inducciones al personal nuevo que esté relacionado con la unidad de docencia servicio 
Cambio en la compensación de la docencia servicio 
Lineamientos de docencia servicio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</si>
</sst>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
    <numFmt numFmtId="165" formatCode="[$-F800]dddd\,\ mmmm\ dd\,\ yyyy"/>
  </numFmts>
  <fonts count="12" x14ac:knownFonts="1">
    <font>
      <sz val="11"/>
      <color theme="1"/>
      <name val="Aptos Narrow"/>
      <family val="2"/>
      <scheme val="minor"/>
    </font>
    <font>
      <sz val="11"/>
      <color theme="1"/>
      <name val="Aptos Narrow"/>
      <family val="2"/>
      <scheme val="minor"/>
    </font>
    <font>
      <b/>
      <sz val="14"/>
      <color theme="1"/>
      <name val="Aptos Narrow"/>
      <family val="2"/>
      <scheme val="minor"/>
    </font>
    <font>
      <sz val="11"/>
      <color theme="1"/>
      <name val="Calibri"/>
      <family val="2"/>
    </font>
    <font>
      <sz val="12"/>
      <color theme="1"/>
      <name val="Aptos Narrow"/>
      <family val="2"/>
      <scheme val="minor"/>
    </font>
    <font>
      <sz val="14"/>
      <color theme="1"/>
      <name val="Aptos Narrow"/>
      <family val="2"/>
      <scheme val="minor"/>
    </font>
    <font>
      <strike/>
      <sz val="11"/>
      <color theme="1"/>
      <name val="Aptos Narrow"/>
      <family val="2"/>
      <scheme val="minor"/>
    </font>
    <font>
      <sz val="11"/>
      <color theme="1"/>
      <name val="Arial"/>
      <family val="2"/>
    </font>
    <font>
      <u/>
      <sz val="11"/>
      <color theme="1"/>
      <name val="Aptos Narrow"/>
      <family val="2"/>
      <scheme val="minor"/>
    </font>
    <font>
      <sz val="14"/>
      <color theme="1"/>
      <name val="Calibri"/>
      <family val="2"/>
    </font>
    <font>
      <u/>
      <sz val="12"/>
      <color theme="1"/>
      <name val="Aptos Narrow"/>
      <family val="2"/>
      <scheme val="minor"/>
    </font>
    <font>
      <b/>
      <sz val="14"/>
      <color theme="1"/>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0" fillId="0" borderId="0" xfId="0" applyFont="1"/>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2" fontId="0" fillId="0" borderId="0" xfId="0" applyNumberFormat="1" applyFont="1"/>
    <xf numFmtId="0" fontId="0" fillId="0" borderId="0" xfId="0" applyFont="1" applyAlignment="1">
      <alignment horizontal="center" vertical="center"/>
    </xf>
    <xf numFmtId="0" fontId="7" fillId="0" borderId="5" xfId="0" applyFont="1" applyBorder="1" applyAlignment="1">
      <alignment horizontal="center" vertical="center"/>
    </xf>
    <xf numFmtId="0" fontId="5" fillId="0" borderId="1" xfId="0" applyFont="1" applyBorder="1" applyAlignment="1">
      <alignment horizontal="center" vertical="center"/>
    </xf>
    <xf numFmtId="0" fontId="5" fillId="0" borderId="0" xfId="0" applyFont="1"/>
    <xf numFmtId="0" fontId="2" fillId="6" borderId="5" xfId="0" applyFont="1" applyFill="1" applyBorder="1" applyAlignment="1">
      <alignment horizontal="center" vertical="center" wrapText="1"/>
    </xf>
    <xf numFmtId="164" fontId="2" fillId="0" borderId="0" xfId="0" applyNumberFormat="1" applyFont="1" applyAlignment="1">
      <alignment horizontal="center" vertical="center"/>
    </xf>
    <xf numFmtId="0" fontId="2" fillId="0" borderId="0" xfId="0" applyFont="1"/>
    <xf numFmtId="0" fontId="5" fillId="0" borderId="1" xfId="0" applyFont="1" applyBorder="1" applyProtection="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protection hidden="1"/>
    </xf>
    <xf numFmtId="0" fontId="2" fillId="0" borderId="3"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wrapText="1"/>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6" borderId="5"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49" fontId="11" fillId="3" borderId="5" xfId="0" applyNumberFormat="1" applyFont="1" applyFill="1" applyBorder="1" applyAlignment="1" applyProtection="1">
      <alignment horizontal="center" vertical="center" wrapText="1"/>
      <protection locked="0" hidden="1"/>
    </xf>
    <xf numFmtId="49" fontId="11" fillId="4" borderId="5" xfId="0" applyNumberFormat="1" applyFont="1" applyFill="1" applyBorder="1" applyAlignment="1" applyProtection="1">
      <alignment horizontal="center" vertical="center" wrapText="1"/>
      <protection locked="0" hidden="1"/>
    </xf>
    <xf numFmtId="49" fontId="11" fillId="5" borderId="5" xfId="0" applyNumberFormat="1" applyFont="1" applyFill="1" applyBorder="1" applyAlignment="1" applyProtection="1">
      <alignment horizontal="center" vertical="center" wrapText="1"/>
      <protection locked="0" hidden="1"/>
    </xf>
    <xf numFmtId="0" fontId="2" fillId="6" borderId="6" xfId="0" applyFont="1" applyFill="1" applyBorder="1" applyAlignment="1" applyProtection="1">
      <alignment horizontal="center" vertical="center" wrapText="1"/>
      <protection hidden="1"/>
    </xf>
    <xf numFmtId="0" fontId="0" fillId="0" borderId="5" xfId="0" applyFont="1" applyBorder="1" applyAlignment="1" applyProtection="1">
      <alignment horizontal="center" vertical="center" wrapText="1"/>
      <protection hidden="1"/>
    </xf>
    <xf numFmtId="14" fontId="0" fillId="0" borderId="5" xfId="0" applyNumberFormat="1" applyFont="1" applyBorder="1" applyAlignment="1" applyProtection="1">
      <alignment horizontal="center" vertical="center" wrapText="1"/>
      <protection hidden="1"/>
    </xf>
    <xf numFmtId="0" fontId="3" fillId="7" borderId="5" xfId="0" applyFont="1" applyFill="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14" fontId="4" fillId="0" borderId="5" xfId="0" applyNumberFormat="1" applyFont="1" applyBorder="1" applyAlignment="1" applyProtection="1">
      <alignment horizontal="center" vertical="center" wrapText="1"/>
      <protection hidden="1"/>
    </xf>
    <xf numFmtId="0" fontId="0" fillId="0" borderId="5" xfId="0" applyFont="1" applyBorder="1" applyAlignment="1" applyProtection="1">
      <alignment horizontal="center" vertical="center"/>
      <protection hidden="1"/>
    </xf>
    <xf numFmtId="14" fontId="0" fillId="0" borderId="5" xfId="0" applyNumberFormat="1" applyFont="1" applyBorder="1" applyAlignment="1" applyProtection="1">
      <alignment horizontal="center" vertical="center"/>
      <protection hidden="1"/>
    </xf>
    <xf numFmtId="0" fontId="0" fillId="0" borderId="5" xfId="0" applyFont="1" applyBorder="1" applyAlignment="1" applyProtection="1">
      <alignment horizontal="center"/>
      <protection hidden="1"/>
    </xf>
    <xf numFmtId="14" fontId="0" fillId="0" borderId="5" xfId="0" applyNumberFormat="1" applyFont="1" applyBorder="1" applyAlignment="1" applyProtection="1">
      <alignment horizontal="center"/>
      <protection hidden="1"/>
    </xf>
    <xf numFmtId="0" fontId="0" fillId="0" borderId="5" xfId="0" applyFont="1" applyBorder="1" applyAlignment="1" applyProtection="1">
      <alignment horizontal="center" wrapText="1"/>
      <protection hidden="1"/>
    </xf>
    <xf numFmtId="0" fontId="4" fillId="0" borderId="5" xfId="0" applyFont="1" applyBorder="1" applyAlignment="1" applyProtection="1">
      <alignment horizontal="center"/>
      <protection hidden="1"/>
    </xf>
    <xf numFmtId="0" fontId="0" fillId="0" borderId="1" xfId="0" applyFont="1" applyBorder="1" applyAlignment="1" applyProtection="1">
      <alignment vertical="center" wrapText="1"/>
      <protection hidden="1"/>
    </xf>
    <xf numFmtId="0" fontId="0" fillId="0" borderId="5" xfId="0" applyFont="1" applyBorder="1" applyAlignment="1" applyProtection="1">
      <alignment vertical="center" wrapText="1"/>
      <protection hidden="1"/>
    </xf>
    <xf numFmtId="0" fontId="0" fillId="0" borderId="1" xfId="0" applyFont="1" applyBorder="1" applyAlignment="1" applyProtection="1">
      <alignment horizontal="center" vertical="center" wrapText="1"/>
      <protection hidden="1"/>
    </xf>
    <xf numFmtId="0" fontId="4" fillId="0" borderId="0" xfId="0" applyFont="1" applyAlignment="1" applyProtection="1">
      <alignment horizontal="center"/>
      <protection hidden="1"/>
    </xf>
    <xf numFmtId="0" fontId="3" fillId="0" borderId="5" xfId="0" applyFont="1" applyBorder="1" applyAlignment="1" applyProtection="1">
      <alignment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wrapText="1"/>
      <protection hidden="1"/>
    </xf>
    <xf numFmtId="0" fontId="0" fillId="0" borderId="0" xfId="0" applyFont="1" applyProtection="1">
      <protection hidden="1"/>
    </xf>
    <xf numFmtId="0" fontId="0" fillId="0" borderId="0" xfId="0" applyFont="1" applyAlignment="1" applyProtection="1">
      <alignment horizontal="center" vertical="center" wrapText="1"/>
      <protection hidden="1"/>
    </xf>
    <xf numFmtId="0" fontId="0" fillId="0" borderId="0" xfId="0" applyFont="1" applyAlignment="1" applyProtection="1">
      <alignment horizontal="center" vertical="center"/>
      <protection hidden="1"/>
    </xf>
    <xf numFmtId="0" fontId="0" fillId="0" borderId="0" xfId="0" applyFont="1" applyAlignment="1" applyProtection="1">
      <alignment vertical="center"/>
      <protection hidden="1"/>
    </xf>
    <xf numFmtId="0" fontId="0"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wrapText="1"/>
      <protection hidden="1"/>
    </xf>
    <xf numFmtId="2" fontId="3" fillId="0" borderId="0" xfId="0" applyNumberFormat="1" applyFont="1" applyAlignment="1" applyProtection="1">
      <alignment horizontal="center" vertical="center" wrapText="1"/>
      <protection hidden="1"/>
    </xf>
    <xf numFmtId="165" fontId="0" fillId="0" borderId="0" xfId="0" applyNumberFormat="1" applyFont="1" applyProtection="1">
      <protection hidden="1"/>
    </xf>
    <xf numFmtId="165" fontId="0" fillId="0" borderId="0" xfId="0" applyNumberFormat="1" applyFont="1" applyAlignment="1" applyProtection="1">
      <alignment horizontal="center" vertical="center" wrapText="1"/>
      <protection hidden="1"/>
    </xf>
    <xf numFmtId="22" fontId="0" fillId="0" borderId="0" xfId="0" applyNumberFormat="1" applyFont="1" applyProtection="1">
      <protection hidden="1"/>
    </xf>
  </cellXfs>
  <cellStyles count="1">
    <cellStyle name="Normal" xfId="0" builtinId="0"/>
  </cellStyles>
  <dxfs count="25">
    <dxf>
      <fill>
        <patternFill>
          <bgColor rgb="FF548235"/>
        </patternFill>
      </fill>
    </dxf>
    <dxf>
      <fill>
        <patternFill>
          <bgColor rgb="FFFFC000"/>
        </patternFill>
      </fill>
    </dxf>
    <dxf>
      <fill>
        <patternFill>
          <bgColor rgb="FFFFFF00"/>
        </patternFill>
      </fill>
    </dxf>
    <dxf>
      <fill>
        <patternFill>
          <bgColor rgb="FFC00000"/>
        </patternFill>
      </fill>
    </dxf>
    <dxf>
      <fill>
        <patternFill>
          <bgColor rgb="FFFF0000"/>
        </patternFill>
      </fill>
    </dxf>
    <dxf>
      <fill>
        <patternFill>
          <bgColor rgb="FF92D050"/>
        </patternFill>
      </fill>
    </dxf>
    <dxf>
      <fill>
        <patternFill>
          <bgColor rgb="FFF4F410"/>
        </patternFill>
      </fill>
    </dxf>
    <dxf>
      <fill>
        <patternFill>
          <bgColor rgb="FFFFC000"/>
        </patternFill>
      </fill>
    </dxf>
    <dxf>
      <fill>
        <patternFill>
          <bgColor rgb="FFFF0000"/>
        </patternFill>
      </fill>
    </dxf>
    <dxf>
      <fill>
        <patternFill>
          <bgColor rgb="FFCCFFCC"/>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CFFCC"/>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CFFC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Gestion%20del%20Riesgo\MAPASDERIESGOS\MONITOREO\2024%20-I\Matriz%20de%20Riesgos%20corporativa%20UCES%202024-I.xlsm" TargetMode="External"/><Relationship Id="rId1" Type="http://schemas.openxmlformats.org/officeDocument/2006/relationships/externalLinkPath" Target="Matriz%20de%20Riesgos%20corporativa%20UCES%202024-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2024-I depurada"/>
      <sheetName val="Parámetros Paula V"/>
      <sheetName val="Áreas"/>
      <sheetName val="Hoja3"/>
    </sheetNames>
    <sheetDataSet>
      <sheetData sheetId="0"/>
      <sheetData sheetId="1">
        <row r="2">
          <cell r="B2" t="str">
            <v>El impacto del control es irrelevante para el tratamiento del riesgo</v>
          </cell>
          <cell r="C2">
            <v>20</v>
          </cell>
          <cell r="D2">
            <v>1</v>
          </cell>
        </row>
        <row r="3">
          <cell r="B3" t="str">
            <v>El impacto del control es bajo para el tratamiento del riesgo</v>
          </cell>
          <cell r="C3">
            <v>40</v>
          </cell>
          <cell r="D3">
            <v>1</v>
          </cell>
        </row>
        <row r="4">
          <cell r="B4" t="str">
            <v>El impacto  del control es adecuado para el tratamiento del riesgo</v>
          </cell>
          <cell r="C4">
            <v>60</v>
          </cell>
          <cell r="D4">
            <v>1</v>
          </cell>
        </row>
        <row r="5">
          <cell r="B5" t="str">
            <v>El impacto del control es relevante para el tratamiento del riesgo</v>
          </cell>
          <cell r="C5">
            <v>80</v>
          </cell>
          <cell r="D5">
            <v>1</v>
          </cell>
        </row>
        <row r="6">
          <cell r="B6" t="str">
            <v>El impacto del control es clave para el tratamiento del riesgo</v>
          </cell>
          <cell r="C6">
            <v>100</v>
          </cell>
          <cell r="D6">
            <v>1</v>
          </cell>
        </row>
        <row r="7">
          <cell r="B7" t="str">
            <v>Si</v>
          </cell>
          <cell r="C7">
            <v>100</v>
          </cell>
          <cell r="D7">
            <v>0.3</v>
          </cell>
        </row>
        <row r="8">
          <cell r="B8" t="str">
            <v>No</v>
          </cell>
          <cell r="C8">
            <v>20</v>
          </cell>
          <cell r="D8">
            <v>0.3</v>
          </cell>
        </row>
        <row r="9">
          <cell r="B9" t="str">
            <v>Si</v>
          </cell>
          <cell r="C9">
            <v>20</v>
          </cell>
          <cell r="D9">
            <v>0.35</v>
          </cell>
        </row>
        <row r="10">
          <cell r="B10" t="str">
            <v>No</v>
          </cell>
          <cell r="C10">
            <v>100</v>
          </cell>
          <cell r="D10">
            <v>0.35</v>
          </cell>
        </row>
        <row r="11">
          <cell r="B11" t="str">
            <v>Si</v>
          </cell>
          <cell r="C11">
            <v>100</v>
          </cell>
          <cell r="D11">
            <v>0.1</v>
          </cell>
        </row>
        <row r="12">
          <cell r="B12" t="str">
            <v>No</v>
          </cell>
          <cell r="C12">
            <v>20</v>
          </cell>
          <cell r="D12">
            <v>0.1</v>
          </cell>
        </row>
        <row r="13">
          <cell r="B13" t="str">
            <v>Si</v>
          </cell>
          <cell r="C13">
            <v>100</v>
          </cell>
          <cell r="D13">
            <v>0.25</v>
          </cell>
        </row>
        <row r="14">
          <cell r="B14" t="str">
            <v>Sólo documentado</v>
          </cell>
          <cell r="C14">
            <v>60</v>
          </cell>
          <cell r="D14">
            <v>0.25</v>
          </cell>
        </row>
        <row r="15">
          <cell r="B15" t="str">
            <v>Sólo formalizado</v>
          </cell>
          <cell r="C15">
            <v>40</v>
          </cell>
          <cell r="D15">
            <v>0.25</v>
          </cell>
        </row>
        <row r="16">
          <cell r="B16" t="str">
            <v>No</v>
          </cell>
          <cell r="C16">
            <v>20</v>
          </cell>
          <cell r="D16">
            <v>0.25</v>
          </cell>
        </row>
        <row r="18">
          <cell r="B18" t="str">
            <v>Si</v>
          </cell>
          <cell r="C18">
            <v>100</v>
          </cell>
          <cell r="D18">
            <v>1</v>
          </cell>
        </row>
        <row r="19">
          <cell r="B19" t="str">
            <v>No</v>
          </cell>
          <cell r="C19">
            <v>20</v>
          </cell>
          <cell r="D19">
            <v>1</v>
          </cell>
        </row>
        <row r="20">
          <cell r="B20" t="str">
            <v>No aplica</v>
          </cell>
          <cell r="C20">
            <v>40</v>
          </cell>
          <cell r="D20">
            <v>1</v>
          </cell>
        </row>
        <row r="23">
          <cell r="B23" t="str">
            <v>Aplicado completamente</v>
          </cell>
          <cell r="C23">
            <v>100</v>
          </cell>
          <cell r="D23">
            <v>1</v>
          </cell>
        </row>
        <row r="24">
          <cell r="B24" t="str">
            <v>Aplicado entre 61%-90%</v>
          </cell>
          <cell r="C24">
            <v>80</v>
          </cell>
          <cell r="D24">
            <v>1</v>
          </cell>
        </row>
        <row r="25">
          <cell r="B25" t="str">
            <v>Aplicado entre 31%-60%</v>
          </cell>
          <cell r="C25">
            <v>60</v>
          </cell>
          <cell r="D25">
            <v>1</v>
          </cell>
        </row>
        <row r="26">
          <cell r="B26" t="str">
            <v>Aplicado entre 1% y 30%</v>
          </cell>
          <cell r="C26">
            <v>40</v>
          </cell>
          <cell r="D26">
            <v>1</v>
          </cell>
        </row>
        <row r="27">
          <cell r="B27" t="str">
            <v>No aplicado</v>
          </cell>
          <cell r="C27">
            <v>20</v>
          </cell>
          <cell r="D27">
            <v>1</v>
          </cell>
        </row>
        <row r="29">
          <cell r="B29" t="str">
            <v>Prevención</v>
          </cell>
          <cell r="C29">
            <v>80</v>
          </cell>
          <cell r="D29">
            <v>7.4999999999999997E-2</v>
          </cell>
        </row>
        <row r="30">
          <cell r="B30" t="str">
            <v>Protección</v>
          </cell>
          <cell r="C30">
            <v>60</v>
          </cell>
          <cell r="D30">
            <v>7.4999999999999997E-2</v>
          </cell>
        </row>
        <row r="31">
          <cell r="B31" t="str">
            <v>Detección</v>
          </cell>
          <cell r="C31">
            <v>40</v>
          </cell>
          <cell r="D31">
            <v>7.4999999999999997E-2</v>
          </cell>
        </row>
        <row r="34">
          <cell r="B34" t="str">
            <v>Manual</v>
          </cell>
          <cell r="C34">
            <v>40</v>
          </cell>
          <cell r="D34">
            <v>7.4999999999999997E-2</v>
          </cell>
        </row>
        <row r="35">
          <cell r="B35" t="str">
            <v>Automático</v>
          </cell>
          <cell r="C35">
            <v>100</v>
          </cell>
          <cell r="D35">
            <v>7.4999999999999997E-2</v>
          </cell>
        </row>
        <row r="36">
          <cell r="B36" t="str">
            <v>Mixto</v>
          </cell>
          <cell r="C36">
            <v>80</v>
          </cell>
          <cell r="D36">
            <v>7.4999999999999997E-2</v>
          </cell>
        </row>
        <row r="38">
          <cell r="B38" t="str">
            <v>No</v>
          </cell>
          <cell r="C38">
            <v>20</v>
          </cell>
          <cell r="D38">
            <v>0.25</v>
          </cell>
        </row>
        <row r="39">
          <cell r="B39" t="str">
            <v>Si - dueño del control</v>
          </cell>
          <cell r="C39">
            <v>40</v>
          </cell>
          <cell r="D39">
            <v>0.25</v>
          </cell>
        </row>
        <row r="40">
          <cell r="B40" t="str">
            <v>Si - persona ajena al proceso</v>
          </cell>
          <cell r="C40">
            <v>80</v>
          </cell>
          <cell r="D40">
            <v>0.25</v>
          </cell>
        </row>
        <row r="41">
          <cell r="B41" t="str">
            <v xml:space="preserve">Si - auditor externo </v>
          </cell>
          <cell r="C41">
            <v>100</v>
          </cell>
          <cell r="D41">
            <v>0.25</v>
          </cell>
        </row>
        <row r="43">
          <cell r="B43" t="str">
            <v>No requiere recursos</v>
          </cell>
          <cell r="C43">
            <v>100</v>
          </cell>
          <cell r="D43">
            <v>0.5</v>
          </cell>
        </row>
        <row r="44">
          <cell r="B44" t="str">
            <v>Si y están presupuestados</v>
          </cell>
          <cell r="C44">
            <v>80</v>
          </cell>
          <cell r="D44">
            <v>0.5</v>
          </cell>
        </row>
        <row r="45">
          <cell r="B45" t="str">
            <v xml:space="preserve">Si, pero no esta bajo el alcance del área </v>
          </cell>
          <cell r="C45">
            <v>40</v>
          </cell>
          <cell r="D45">
            <v>0.5</v>
          </cell>
        </row>
        <row r="49">
          <cell r="B49" t="str">
            <v>Si</v>
          </cell>
          <cell r="C49">
            <v>100</v>
          </cell>
          <cell r="D49">
            <v>0.1</v>
          </cell>
        </row>
        <row r="50">
          <cell r="B50" t="str">
            <v>No</v>
          </cell>
          <cell r="C50">
            <v>20</v>
          </cell>
          <cell r="D50">
            <v>0.1</v>
          </cell>
        </row>
        <row r="53">
          <cell r="A53" t="str">
            <v>El control no está diseñado o no se ejecuta, se debe establecer un plan de acción inmediato que fortalezca su diseño y puesta en marcha.</v>
          </cell>
          <cell r="C53">
            <v>20</v>
          </cell>
        </row>
        <row r="54">
          <cell r="A54" t="str">
            <v>El control no cumple con las necesidades de mitigación del riesgo, se debe establecer acciones significativas. Se requiere fortalecer o mejorar el diseño y/o ejecución.</v>
          </cell>
          <cell r="C54">
            <v>40</v>
          </cell>
        </row>
        <row r="55">
          <cell r="A55" t="str">
            <v>El control cumple parcialmente el objetivo de mitigación del riesgo, el diseño y/o ejecución del control requiere mejoras. Se debe establecer planes de mejoramiento a mediano plazo</v>
          </cell>
          <cell r="C55">
            <v>60</v>
          </cell>
        </row>
        <row r="56">
          <cell r="A56" t="str">
            <v>El control está diseñado y ejecutándose adecuadamente, cumple con la mitigación del riesgo. Se debe establecer planes de mejora puntuales dirigidas a su mantenimiento</v>
          </cell>
          <cell r="C56">
            <v>80</v>
          </cell>
        </row>
        <row r="57">
          <cell r="A57" t="str">
            <v>El control es óptimo, efectivo, eficiente, económicamente viable y ejecutándose adecuadamente.</v>
          </cell>
        </row>
      </sheetData>
      <sheetData sheetId="2">
        <row r="1">
          <cell r="D1" t="str">
            <v>VR</v>
          </cell>
          <cell r="E1" t="str">
            <v>RANGO DE PROBABILIDAD</v>
          </cell>
          <cell r="I1" t="str">
            <v>VR</v>
          </cell>
          <cell r="J1" t="str">
            <v>RANGO DE IMPACTO</v>
          </cell>
        </row>
        <row r="2">
          <cell r="D2">
            <v>1</v>
          </cell>
          <cell r="E2" t="str">
            <v>Raro</v>
          </cell>
          <cell r="I2">
            <v>1</v>
          </cell>
          <cell r="J2" t="str">
            <v xml:space="preserve">Insignificante
</v>
          </cell>
        </row>
        <row r="3">
          <cell r="D3">
            <v>2</v>
          </cell>
          <cell r="E3" t="str">
            <v>Improbable</v>
          </cell>
          <cell r="I3">
            <v>2</v>
          </cell>
          <cell r="J3" t="str">
            <v>Menor</v>
          </cell>
        </row>
        <row r="4">
          <cell r="D4">
            <v>3</v>
          </cell>
          <cell r="E4" t="str">
            <v>Posible</v>
          </cell>
          <cell r="I4">
            <v>5</v>
          </cell>
          <cell r="J4" t="str">
            <v>Moderado</v>
          </cell>
        </row>
        <row r="5">
          <cell r="D5">
            <v>4</v>
          </cell>
          <cell r="E5" t="str">
            <v>Probable</v>
          </cell>
          <cell r="I5">
            <v>10</v>
          </cell>
          <cell r="J5" t="str">
            <v>Mayor</v>
          </cell>
        </row>
        <row r="6">
          <cell r="D6">
            <v>5</v>
          </cell>
          <cell r="E6" t="str">
            <v>Casi seguro</v>
          </cell>
          <cell r="I6">
            <v>20</v>
          </cell>
          <cell r="J6" t="str">
            <v>Severo</v>
          </cell>
        </row>
        <row r="8">
          <cell r="E8" t="str">
            <v>Concatenar</v>
          </cell>
          <cell r="F8" t="str">
            <v>Calificación</v>
          </cell>
        </row>
        <row r="9">
          <cell r="E9" t="str">
            <v xml:space="preserve">RaroInsignificante
</v>
          </cell>
          <cell r="F9" t="str">
            <v>Bajo</v>
          </cell>
        </row>
        <row r="10">
          <cell r="E10" t="str">
            <v>RaroMenor</v>
          </cell>
          <cell r="F10" t="str">
            <v>Bajo</v>
          </cell>
        </row>
        <row r="11">
          <cell r="E11" t="str">
            <v>RaroModerado</v>
          </cell>
          <cell r="F11" t="str">
            <v>Medio</v>
          </cell>
        </row>
        <row r="12">
          <cell r="E12" t="str">
            <v>RaroMayor</v>
          </cell>
          <cell r="F12" t="str">
            <v>Medio</v>
          </cell>
        </row>
        <row r="13">
          <cell r="E13" t="str">
            <v>RaroSevero</v>
          </cell>
          <cell r="F13" t="str">
            <v>Alto</v>
          </cell>
        </row>
        <row r="14">
          <cell r="E14" t="str">
            <v xml:space="preserve">ImprobableInsignificante
</v>
          </cell>
          <cell r="F14" t="str">
            <v>Bajo</v>
          </cell>
        </row>
        <row r="15">
          <cell r="E15" t="str">
            <v>ImprobableMenor</v>
          </cell>
          <cell r="F15" t="str">
            <v>Bajo</v>
          </cell>
        </row>
        <row r="16">
          <cell r="E16" t="str">
            <v>ImprobableModerado</v>
          </cell>
          <cell r="F16" t="str">
            <v>Medio</v>
          </cell>
        </row>
        <row r="17">
          <cell r="E17" t="str">
            <v>ImprobableMayor</v>
          </cell>
          <cell r="F17" t="str">
            <v>Alto</v>
          </cell>
        </row>
        <row r="18">
          <cell r="E18" t="str">
            <v>ImprobableSevero</v>
          </cell>
          <cell r="F18" t="str">
            <v>Extremo</v>
          </cell>
        </row>
        <row r="19">
          <cell r="E19" t="str">
            <v xml:space="preserve">PosibleInsignificante
</v>
          </cell>
          <cell r="F19" t="str">
            <v>Bajo</v>
          </cell>
        </row>
        <row r="20">
          <cell r="E20" t="str">
            <v>PosibleMenor</v>
          </cell>
          <cell r="F20" t="str">
            <v>Medio</v>
          </cell>
        </row>
        <row r="21">
          <cell r="E21" t="str">
            <v>PosibleModerado</v>
          </cell>
          <cell r="F21" t="str">
            <v>Alto</v>
          </cell>
        </row>
        <row r="22">
          <cell r="E22" t="str">
            <v>PosibleMayor</v>
          </cell>
          <cell r="F22" t="str">
            <v>Alto</v>
          </cell>
        </row>
        <row r="23">
          <cell r="E23" t="str">
            <v>PosibleSevero</v>
          </cell>
          <cell r="F23" t="str">
            <v>Extremo</v>
          </cell>
        </row>
        <row r="24">
          <cell r="E24" t="str">
            <v xml:space="preserve">ProbableInsignificante
</v>
          </cell>
          <cell r="F24" t="str">
            <v>Bajo</v>
          </cell>
        </row>
        <row r="25">
          <cell r="E25" t="str">
            <v>ProbableMenor</v>
          </cell>
          <cell r="F25" t="str">
            <v>Medio</v>
          </cell>
        </row>
        <row r="26">
          <cell r="E26" t="str">
            <v>ProbableModerado</v>
          </cell>
          <cell r="F26" t="str">
            <v>Alto</v>
          </cell>
        </row>
        <row r="27">
          <cell r="E27" t="str">
            <v>ProbableMayor</v>
          </cell>
          <cell r="F27" t="str">
            <v>Extremo</v>
          </cell>
        </row>
        <row r="28">
          <cell r="E28" t="str">
            <v>ProbableSevero</v>
          </cell>
          <cell r="F28" t="str">
            <v>Extremo</v>
          </cell>
        </row>
        <row r="29">
          <cell r="E29" t="str">
            <v xml:space="preserve">Casi seguroInsignificante
</v>
          </cell>
          <cell r="F29" t="str">
            <v>Medio</v>
          </cell>
        </row>
        <row r="30">
          <cell r="E30" t="str">
            <v>Casi seguroMenor</v>
          </cell>
          <cell r="F30" t="str">
            <v>Medio</v>
          </cell>
        </row>
        <row r="31">
          <cell r="E31" t="str">
            <v>Casi seguroModerado</v>
          </cell>
          <cell r="F31" t="str">
            <v>Alto</v>
          </cell>
        </row>
        <row r="32">
          <cell r="E32" t="str">
            <v>Casi seguroMayor</v>
          </cell>
          <cell r="F32" t="str">
            <v>Extremo</v>
          </cell>
        </row>
        <row r="33">
          <cell r="E33" t="str">
            <v>Casi seguroSevero</v>
          </cell>
          <cell r="F33" t="str">
            <v>Extremo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949E-1A67-4D23-A7FD-827AE2F62FE9}">
  <dimension ref="A1:AW311"/>
  <sheetViews>
    <sheetView tabSelected="1" zoomScale="85" zoomScaleNormal="85" workbookViewId="0">
      <selection activeCell="G9" sqref="G9"/>
    </sheetView>
  </sheetViews>
  <sheetFormatPr baseColWidth="10" defaultColWidth="8" defaultRowHeight="15" x14ac:dyDescent="0.25"/>
  <cols>
    <col min="1" max="1" width="17.375" style="5" customWidth="1"/>
    <col min="2" max="2" width="31.75" style="46" customWidth="1"/>
    <col min="3" max="3" width="21.25" style="47" hidden="1" customWidth="1"/>
    <col min="4" max="4" width="21.5" style="48" hidden="1" customWidth="1"/>
    <col min="5" max="6" width="19" style="49" customWidth="1"/>
    <col min="7" max="10" width="19" style="46" customWidth="1"/>
    <col min="11" max="11" width="76.125" style="46" customWidth="1"/>
    <col min="12" max="12" width="15.125" style="46" customWidth="1"/>
    <col min="13" max="13" width="13" style="46" customWidth="1"/>
    <col min="14" max="14" width="20.75" style="46" customWidth="1"/>
    <col min="15" max="15" width="23" style="51" customWidth="1"/>
    <col min="16" max="16" width="23" style="52" customWidth="1"/>
    <col min="17" max="25" width="23" style="51" customWidth="1"/>
    <col min="26" max="26" width="23.75" style="51" customWidth="1"/>
    <col min="27" max="27" width="15.625" style="51" customWidth="1"/>
    <col min="28" max="28" width="23.25" style="51" customWidth="1"/>
    <col min="29" max="29" width="12.5" style="51" customWidth="1"/>
    <col min="30" max="30" width="13.75" style="51" customWidth="1"/>
    <col min="31" max="31" width="17.875" style="51" customWidth="1"/>
    <col min="32" max="32" width="15.125" style="51" customWidth="1"/>
    <col min="33" max="33" width="15" style="51" customWidth="1"/>
    <col min="34" max="34" width="12" style="51" customWidth="1"/>
    <col min="35" max="35" width="17.25" style="51" customWidth="1"/>
    <col min="36" max="36" width="16.125" style="51" customWidth="1"/>
    <col min="37" max="37" width="13.875" style="51" customWidth="1"/>
    <col min="38" max="38" width="12.125" style="51" customWidth="1"/>
    <col min="39" max="39" width="13.625" style="51" customWidth="1"/>
    <col min="40" max="40" width="17.5" style="51" customWidth="1"/>
    <col min="41" max="41" width="33.25" style="51" customWidth="1"/>
    <col min="42" max="42" width="29.75" style="51" customWidth="1"/>
    <col min="43" max="43" width="49.375" style="46" customWidth="1"/>
    <col min="44" max="44" width="17.125" style="46" hidden="1" customWidth="1"/>
    <col min="45" max="45" width="26.875" style="46" customWidth="1"/>
    <col min="46" max="46" width="99.625" style="46" customWidth="1"/>
    <col min="47" max="47" width="14.125" style="1" bestFit="1" customWidth="1"/>
    <col min="48" max="48" width="12.25" style="1" customWidth="1"/>
    <col min="49" max="16384" width="8" style="1"/>
  </cols>
  <sheetData>
    <row r="1" spans="1:49" s="8" customFormat="1" ht="36.75" customHeight="1" thickBot="1" x14ac:dyDescent="0.35">
      <c r="A1" s="7"/>
      <c r="B1" s="12"/>
      <c r="C1" s="13" t="s">
        <v>0</v>
      </c>
      <c r="D1" s="14"/>
      <c r="E1" s="15"/>
      <c r="F1" s="15"/>
      <c r="G1" s="15"/>
      <c r="H1" s="15"/>
      <c r="I1" s="15"/>
      <c r="J1" s="16"/>
      <c r="K1" s="12"/>
      <c r="L1" s="12"/>
      <c r="M1" s="12"/>
      <c r="N1" s="12"/>
      <c r="O1" s="17"/>
      <c r="P1" s="18"/>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9" t="s">
        <v>689</v>
      </c>
      <c r="AR1" s="20"/>
      <c r="AS1" s="20"/>
      <c r="AT1" s="21"/>
    </row>
    <row r="2" spans="1:49" s="11" customFormat="1" ht="137.25" customHeight="1" x14ac:dyDescent="0.3">
      <c r="A2" s="9" t="s">
        <v>1</v>
      </c>
      <c r="B2" s="22" t="s">
        <v>2</v>
      </c>
      <c r="C2" s="23" t="s">
        <v>3</v>
      </c>
      <c r="D2" s="23" t="s">
        <v>4</v>
      </c>
      <c r="E2" s="22" t="s">
        <v>672</v>
      </c>
      <c r="F2" s="22" t="s">
        <v>5</v>
      </c>
      <c r="G2" s="22" t="s">
        <v>673</v>
      </c>
      <c r="H2" s="22" t="s">
        <v>5</v>
      </c>
      <c r="I2" s="22" t="s">
        <v>6</v>
      </c>
      <c r="J2" s="22" t="s">
        <v>674</v>
      </c>
      <c r="K2" s="22" t="s">
        <v>7</v>
      </c>
      <c r="L2" s="22" t="s">
        <v>8</v>
      </c>
      <c r="M2" s="22" t="s">
        <v>9</v>
      </c>
      <c r="N2" s="22" t="s">
        <v>10</v>
      </c>
      <c r="O2" s="24" t="s">
        <v>11</v>
      </c>
      <c r="P2" s="25" t="s">
        <v>12</v>
      </c>
      <c r="Q2" s="24" t="s">
        <v>13</v>
      </c>
      <c r="R2" s="25" t="s">
        <v>12</v>
      </c>
      <c r="S2" s="24" t="s">
        <v>14</v>
      </c>
      <c r="T2" s="25" t="s">
        <v>12</v>
      </c>
      <c r="U2" s="24" t="s">
        <v>15</v>
      </c>
      <c r="V2" s="25" t="s">
        <v>12</v>
      </c>
      <c r="W2" s="24" t="s">
        <v>16</v>
      </c>
      <c r="X2" s="25" t="s">
        <v>12</v>
      </c>
      <c r="Y2" s="26" t="s">
        <v>17</v>
      </c>
      <c r="Z2" s="24" t="s">
        <v>18</v>
      </c>
      <c r="AA2" s="25" t="s">
        <v>12</v>
      </c>
      <c r="AB2" s="24" t="s">
        <v>19</v>
      </c>
      <c r="AC2" s="25" t="s">
        <v>12</v>
      </c>
      <c r="AD2" s="24" t="s">
        <v>20</v>
      </c>
      <c r="AE2" s="25" t="s">
        <v>12</v>
      </c>
      <c r="AF2" s="24" t="s">
        <v>21</v>
      </c>
      <c r="AG2" s="25" t="s">
        <v>12</v>
      </c>
      <c r="AH2" s="24" t="s">
        <v>22</v>
      </c>
      <c r="AI2" s="25" t="s">
        <v>12</v>
      </c>
      <c r="AJ2" s="24" t="s">
        <v>23</v>
      </c>
      <c r="AK2" s="25" t="s">
        <v>12</v>
      </c>
      <c r="AL2" s="24" t="s">
        <v>24</v>
      </c>
      <c r="AM2" s="25" t="s">
        <v>12</v>
      </c>
      <c r="AN2" s="26" t="s">
        <v>25</v>
      </c>
      <c r="AO2" s="25" t="s">
        <v>26</v>
      </c>
      <c r="AP2" s="25" t="s">
        <v>27</v>
      </c>
      <c r="AQ2" s="27" t="s">
        <v>28</v>
      </c>
      <c r="AR2" s="27" t="s">
        <v>29</v>
      </c>
      <c r="AS2" s="27" t="s">
        <v>30</v>
      </c>
      <c r="AT2" s="27" t="s">
        <v>31</v>
      </c>
      <c r="AU2" s="10"/>
    </row>
    <row r="3" spans="1:49" ht="76.5" customHeight="1" x14ac:dyDescent="0.2">
      <c r="A3" s="2" t="s">
        <v>32</v>
      </c>
      <c r="B3" s="28" t="s">
        <v>33</v>
      </c>
      <c r="C3" s="28" t="s">
        <v>34</v>
      </c>
      <c r="D3" s="29">
        <v>45470</v>
      </c>
      <c r="E3" s="28">
        <v>3</v>
      </c>
      <c r="F3" s="28" t="str">
        <f>VLOOKUP(E3,[1]Áreas!$D$1:$E$6,2,0)</f>
        <v>Posible</v>
      </c>
      <c r="G3" s="28">
        <v>5</v>
      </c>
      <c r="H3" s="28" t="str">
        <f>VLOOKUP(G3,[1]Áreas!$I$1:$J$6,2,0)</f>
        <v>Moderado</v>
      </c>
      <c r="I3" s="28">
        <f>+E3*G3</f>
        <v>15</v>
      </c>
      <c r="J3" s="28" t="str">
        <f>IFERROR(VLOOKUP(CONCATENATE(F3,H3),[1]Áreas!$E$8:$F$33,2,0)," ")</f>
        <v>Alto</v>
      </c>
      <c r="K3" s="28" t="s">
        <v>947</v>
      </c>
      <c r="L3" s="28" t="s">
        <v>35</v>
      </c>
      <c r="M3" s="28" t="s">
        <v>36</v>
      </c>
      <c r="N3" s="28" t="s">
        <v>34</v>
      </c>
      <c r="O3" s="28" t="s">
        <v>37</v>
      </c>
      <c r="P3" s="30">
        <f>IFERROR(VLOOKUP(O3,'[1]Parámetros Paula V'!$B$2:$D$6,2,0)," ")</f>
        <v>80</v>
      </c>
      <c r="Q3" s="30" t="s">
        <v>38</v>
      </c>
      <c r="R3" s="30">
        <f>IFERROR(VLOOKUP(Q3,'[1]Parámetros Paula V'!$B$7:$D$8,2,0)," ")</f>
        <v>100</v>
      </c>
      <c r="S3" s="30" t="s">
        <v>38</v>
      </c>
      <c r="T3" s="30">
        <f>IFERROR(VLOOKUP(S3,'[1]Parámetros Paula V'!$B$9:$D$10,2,0)," ")</f>
        <v>20</v>
      </c>
      <c r="U3" s="30" t="s">
        <v>38</v>
      </c>
      <c r="V3" s="30">
        <f>IFERROR(VLOOKUP(U3,'[1]Parámetros Paula V'!$B$11:$D$12,2,0)," ")</f>
        <v>100</v>
      </c>
      <c r="W3" s="30" t="s">
        <v>38</v>
      </c>
      <c r="X3" s="30">
        <f>IFERROR(VLOOKUP(W3,'[1]Parámetros Paula V'!$B$13:$D$16,2,0)," ")</f>
        <v>100</v>
      </c>
      <c r="Y3" s="30">
        <f>IFERROR((R3*'[1]Parámetros Paula V'!$D$7)+(T3*'[1]Parámetros Paula V'!$D$9)+(V3*'[1]Parámetros Paula V'!$D$11)+(X3*'[1]Parámetros Paula V'!$D$13)," ")</f>
        <v>72</v>
      </c>
      <c r="Z3" s="30" t="s">
        <v>38</v>
      </c>
      <c r="AA3" s="30">
        <f>IFERROR(VLOOKUP(Z3,'[1]Parámetros Paula V'!$B$18:$D$20,2,0)," ")</f>
        <v>100</v>
      </c>
      <c r="AB3" s="30" t="s">
        <v>39</v>
      </c>
      <c r="AC3" s="30">
        <f>IFERROR(IF(Q3="No",20,VLOOKUP(AB3,'[1]Parámetros Paula V'!$B$23:$D$27,2,0))," ")</f>
        <v>100</v>
      </c>
      <c r="AD3" s="30" t="s">
        <v>40</v>
      </c>
      <c r="AE3" s="30">
        <f>IFERROR(VLOOKUP(AD3,'[1]Parámetros Paula V'!$B$29:$D$31,2,0)," ")</f>
        <v>80</v>
      </c>
      <c r="AF3" s="30" t="s">
        <v>41</v>
      </c>
      <c r="AG3" s="30">
        <f>IFERROR(VLOOKUP(AF3,'[1]Parámetros Paula V'!$B$34:$D$36,2,0)," ")</f>
        <v>40</v>
      </c>
      <c r="AH3" s="30" t="s">
        <v>42</v>
      </c>
      <c r="AI3" s="30">
        <f>IFERROR(VLOOKUP(AH3,'[1]Parámetros Paula V'!$B$38:$D$41,2,0)," ")</f>
        <v>80</v>
      </c>
      <c r="AJ3" s="30" t="s">
        <v>43</v>
      </c>
      <c r="AK3" s="30">
        <f>IFERROR(VLOOKUP(AJ3,'[1]Parámetros Paula V'!$B$43:$D$45,2,0)," ")</f>
        <v>80</v>
      </c>
      <c r="AL3" s="30" t="s">
        <v>38</v>
      </c>
      <c r="AM3" s="30">
        <f>IFERROR(VLOOKUP(AL3,'[1]Parámetros Paula V'!$B$46:$D$50,2,0)," ")</f>
        <v>100</v>
      </c>
      <c r="AN3" s="30">
        <f>IFERROR(IF(Q3="No",20,(AE3*'[1]Parámetros Paula V'!$D$29)+(AG3*'[1]Parámetros Paula V'!$D$34)+(AI3*'[1]Parámetros Paula V'!$D$38)+(AK3*'[1]Parámetros Paula V'!$D$43)+(AM3*'[1]Parámetros Paula V'!$D$49))," ")</f>
        <v>79</v>
      </c>
      <c r="AO3" s="30">
        <f>IFERROR(AVERAGE(P3,Y3,AA3,AC3,AN3)," ")</f>
        <v>86.2</v>
      </c>
      <c r="AP3" s="28" t="str">
        <f>IF(AO3=" "," ",IF(AO3&lt;='[1]Parámetros Paula V'!$C$53,'[1]Parámetros Paula V'!$A$53,IF(AO3&lt;='[1]Parámetros Paula V'!$C$54,'[1]Parámetros Paula V'!$A$54,IF(AO3&lt;='[1]Parámetros Paula V'!$C$55,'[1]Parámetros Paula V'!$A$55,IF(AO3&lt;='[1]Parámetros Paula V'!$C$56,'[1]Parámetros Paula V'!$A$56,'[1]Parámetros Paula V'!$A$57)))))</f>
        <v>El control es óptimo, efectivo, eficiente, económicamente viable y ejecutándose adecuadamente.</v>
      </c>
      <c r="AQ3" s="31"/>
      <c r="AR3" s="32"/>
      <c r="AS3" s="32"/>
      <c r="AT3" s="31" t="s">
        <v>44</v>
      </c>
      <c r="AW3" s="4"/>
    </row>
    <row r="4" spans="1:49" ht="72" customHeight="1" x14ac:dyDescent="0.2">
      <c r="A4" s="2" t="s">
        <v>32</v>
      </c>
      <c r="B4" s="28" t="s">
        <v>33</v>
      </c>
      <c r="C4" s="28" t="s">
        <v>34</v>
      </c>
      <c r="D4" s="29">
        <v>45470</v>
      </c>
      <c r="E4" s="28">
        <v>3</v>
      </c>
      <c r="F4" s="28" t="str">
        <f>VLOOKUP(E4,[1]Áreas!$D$1:$E$6,2,0)</f>
        <v>Posible</v>
      </c>
      <c r="G4" s="28">
        <v>5</v>
      </c>
      <c r="H4" s="28" t="str">
        <f>VLOOKUP(G4,[1]Áreas!$I$1:$J$6,2,0)</f>
        <v>Moderado</v>
      </c>
      <c r="I4" s="28">
        <f t="shared" ref="I4:I67" si="0">+E4*G4</f>
        <v>15</v>
      </c>
      <c r="J4" s="28" t="str">
        <f>IFERROR(VLOOKUP(CONCATENATE(F4,H4),[1]Áreas!$E$8:$F$33,2,0)," ")</f>
        <v>Alto</v>
      </c>
      <c r="K4" s="28" t="s">
        <v>45</v>
      </c>
      <c r="L4" s="28" t="s">
        <v>35</v>
      </c>
      <c r="M4" s="28" t="s">
        <v>36</v>
      </c>
      <c r="N4" s="28" t="s">
        <v>34</v>
      </c>
      <c r="O4" s="28" t="s">
        <v>46</v>
      </c>
      <c r="P4" s="30">
        <f>IFERROR(VLOOKUP(O4,'[1]Parámetros Paula V'!$B$2:$D$6,2,0)," ")</f>
        <v>60</v>
      </c>
      <c r="Q4" s="30" t="s">
        <v>38</v>
      </c>
      <c r="R4" s="30">
        <f>IFERROR(VLOOKUP(Q4,'[1]Parámetros Paula V'!$B$7:$D$8,2,0)," ")</f>
        <v>100</v>
      </c>
      <c r="S4" s="30" t="s">
        <v>47</v>
      </c>
      <c r="T4" s="30">
        <f>IFERROR(VLOOKUP(S4,'[1]Parámetros Paula V'!$B$9:$D$10,2,0)," ")</f>
        <v>100</v>
      </c>
      <c r="U4" s="30" t="s">
        <v>38</v>
      </c>
      <c r="V4" s="30">
        <f>IFERROR(VLOOKUP(U4,'[1]Parámetros Paula V'!$B$11:$D$12,2,0)," ")</f>
        <v>100</v>
      </c>
      <c r="W4" s="30" t="s">
        <v>48</v>
      </c>
      <c r="X4" s="30">
        <f>IFERROR(VLOOKUP(W4,'[1]Parámetros Paula V'!$B$13:$D$16,2,0)," ")</f>
        <v>40</v>
      </c>
      <c r="Y4" s="30">
        <f>IFERROR((R4*'[1]Parámetros Paula V'!$D$7)+(T4*'[1]Parámetros Paula V'!$D$9)+(V4*'[1]Parámetros Paula V'!$D$11)+(X4*'[1]Parámetros Paula V'!$D$13)," ")</f>
        <v>85</v>
      </c>
      <c r="Z4" s="30" t="s">
        <v>38</v>
      </c>
      <c r="AA4" s="30">
        <f>IFERROR(VLOOKUP(Z4,'[1]Parámetros Paula V'!$B$18:$D$20,2,0)," ")</f>
        <v>100</v>
      </c>
      <c r="AB4" s="30" t="s">
        <v>39</v>
      </c>
      <c r="AC4" s="30">
        <f>IFERROR(IF(Q4="No",20,VLOOKUP(AB4,'[1]Parámetros Paula V'!$B$23:$D$27,2,0))," ")</f>
        <v>100</v>
      </c>
      <c r="AD4" s="30" t="s">
        <v>49</v>
      </c>
      <c r="AE4" s="30">
        <f>IFERROR(VLOOKUP(AD4,'[1]Parámetros Paula V'!$B$29:$D$31,2,0)," ")</f>
        <v>40</v>
      </c>
      <c r="AF4" s="30" t="s">
        <v>41</v>
      </c>
      <c r="AG4" s="30">
        <f>IFERROR(VLOOKUP(AF4,'[1]Parámetros Paula V'!$B$34:$D$36,2,0)," ")</f>
        <v>40</v>
      </c>
      <c r="AH4" s="30" t="s">
        <v>50</v>
      </c>
      <c r="AI4" s="30">
        <f>IFERROR(VLOOKUP(AH4,'[1]Parámetros Paula V'!$B$38:$D$41,2,0)," ")</f>
        <v>40</v>
      </c>
      <c r="AJ4" s="30" t="s">
        <v>51</v>
      </c>
      <c r="AK4" s="30">
        <f>IFERROR(VLOOKUP(AJ4,'[1]Parámetros Paula V'!$B$43:$D$45,2,0)," ")</f>
        <v>100</v>
      </c>
      <c r="AL4" s="30" t="s">
        <v>38</v>
      </c>
      <c r="AM4" s="30">
        <f>IFERROR(VLOOKUP(AL4,'[1]Parámetros Paula V'!$B$46:$D$50,2,0)," ")</f>
        <v>100</v>
      </c>
      <c r="AN4" s="30">
        <f>IFERROR(IF(Q4="No",20,(AE4*'[1]Parámetros Paula V'!$D$29)+(AG4*'[1]Parámetros Paula V'!$D$34)+(AI4*'[1]Parámetros Paula V'!$D$38)+(AK4*'[1]Parámetros Paula V'!$D$43)+(AM4*'[1]Parámetros Paula V'!$D$49))," ")</f>
        <v>76</v>
      </c>
      <c r="AO4" s="30">
        <f t="shared" ref="AO4:AO67" si="1">IFERROR(AVERAGE(P4,Y4,AA4,AC4,AN4)," ")</f>
        <v>84.2</v>
      </c>
      <c r="AP4" s="28" t="str">
        <f>IF(AO4=" "," ",IF(AO4&lt;='[1]Parámetros Paula V'!$C$53,'[1]Parámetros Paula V'!$A$53,IF(AO4&lt;='[1]Parámetros Paula V'!$C$54,'[1]Parámetros Paula V'!$A$54,IF(AO4&lt;='[1]Parámetros Paula V'!$C$55,'[1]Parámetros Paula V'!$A$55,IF(AO4&lt;='[1]Parámetros Paula V'!$C$56,'[1]Parámetros Paula V'!$A$56,'[1]Parámetros Paula V'!$A$57)))))</f>
        <v>El control es óptimo, efectivo, eficiente, económicamente viable y ejecutándose adecuadamente.</v>
      </c>
      <c r="AQ4" s="31"/>
      <c r="AR4" s="32"/>
      <c r="AS4" s="32"/>
      <c r="AT4" s="31"/>
      <c r="AW4" s="4"/>
    </row>
    <row r="5" spans="1:49" ht="85.5" x14ac:dyDescent="0.2">
      <c r="A5" s="2" t="s">
        <v>32</v>
      </c>
      <c r="B5" s="28" t="s">
        <v>33</v>
      </c>
      <c r="C5" s="28" t="s">
        <v>34</v>
      </c>
      <c r="D5" s="29">
        <v>45470</v>
      </c>
      <c r="E5" s="28">
        <v>3</v>
      </c>
      <c r="F5" s="28" t="str">
        <f>VLOOKUP(E5,[1]Áreas!$D$1:$E$6,2,0)</f>
        <v>Posible</v>
      </c>
      <c r="G5" s="28">
        <v>5</v>
      </c>
      <c r="H5" s="28" t="str">
        <f>VLOOKUP(G5,[1]Áreas!$I$1:$J$6,2,0)</f>
        <v>Moderado</v>
      </c>
      <c r="I5" s="28">
        <f t="shared" si="0"/>
        <v>15</v>
      </c>
      <c r="J5" s="28" t="str">
        <f>IFERROR(VLOOKUP(CONCATENATE(F5,H5),[1]Áreas!$E$8:$F$33,2,0)," ")</f>
        <v>Alto</v>
      </c>
      <c r="K5" s="28" t="s">
        <v>690</v>
      </c>
      <c r="L5" s="28" t="s">
        <v>35</v>
      </c>
      <c r="M5" s="28" t="s">
        <v>36</v>
      </c>
      <c r="N5" s="28" t="s">
        <v>34</v>
      </c>
      <c r="O5" s="28" t="s">
        <v>37</v>
      </c>
      <c r="P5" s="30">
        <f>IFERROR(VLOOKUP(O5,'[1]Parámetros Paula V'!$B$2:$D$6,2,0)," ")</f>
        <v>80</v>
      </c>
      <c r="Q5" s="30" t="s">
        <v>38</v>
      </c>
      <c r="R5" s="30">
        <f>IFERROR(VLOOKUP(Q5,'[1]Parámetros Paula V'!$B$7:$D$8,2,0)," ")</f>
        <v>100</v>
      </c>
      <c r="S5" s="30" t="s">
        <v>47</v>
      </c>
      <c r="T5" s="30">
        <f>IFERROR(VLOOKUP(S5,'[1]Parámetros Paula V'!$B$9:$D$10,2,0)," ")</f>
        <v>100</v>
      </c>
      <c r="U5" s="30" t="s">
        <v>38</v>
      </c>
      <c r="V5" s="30">
        <f>IFERROR(VLOOKUP(U5,'[1]Parámetros Paula V'!$B$11:$D$12,2,0)," ")</f>
        <v>100</v>
      </c>
      <c r="W5" s="30" t="s">
        <v>47</v>
      </c>
      <c r="X5" s="30">
        <f>IFERROR(VLOOKUP(W5,'[1]Parámetros Paula V'!$B$13:$D$16,2,0)," ")</f>
        <v>20</v>
      </c>
      <c r="Y5" s="30">
        <f>IFERROR((R5*'[1]Parámetros Paula V'!$D$7)+(T5*'[1]Parámetros Paula V'!$D$9)+(V5*'[1]Parámetros Paula V'!$D$11)+(X5*'[1]Parámetros Paula V'!$D$13)," ")</f>
        <v>80</v>
      </c>
      <c r="Z5" s="30" t="s">
        <v>38</v>
      </c>
      <c r="AA5" s="30">
        <f>IFERROR(VLOOKUP(Z5,'[1]Parámetros Paula V'!$B$18:$D$20,2,0)," ")</f>
        <v>100</v>
      </c>
      <c r="AB5" s="30" t="s">
        <v>52</v>
      </c>
      <c r="AC5" s="30">
        <f>IFERROR(IF(Q5="No",20,VLOOKUP(AB5,'[1]Parámetros Paula V'!$B$23:$D$27,2,0))," ")</f>
        <v>60</v>
      </c>
      <c r="AD5" s="30" t="s">
        <v>49</v>
      </c>
      <c r="AE5" s="30">
        <f>IFERROR(VLOOKUP(AD5,'[1]Parámetros Paula V'!$B$29:$D$31,2,0)," ")</f>
        <v>40</v>
      </c>
      <c r="AF5" s="30" t="s">
        <v>41</v>
      </c>
      <c r="AG5" s="30">
        <f>IFERROR(VLOOKUP(AF5,'[1]Parámetros Paula V'!$B$34:$D$36,2,0)," ")</f>
        <v>40</v>
      </c>
      <c r="AH5" s="30" t="s">
        <v>50</v>
      </c>
      <c r="AI5" s="30">
        <f>IFERROR(VLOOKUP(AH5,'[1]Parámetros Paula V'!$B$38:$D$41,2,0)," ")</f>
        <v>40</v>
      </c>
      <c r="AJ5" s="30" t="s">
        <v>51</v>
      </c>
      <c r="AK5" s="30">
        <f>IFERROR(VLOOKUP(AJ5,'[1]Parámetros Paula V'!$B$43:$D$45,2,0)," ")</f>
        <v>100</v>
      </c>
      <c r="AL5" s="30" t="s">
        <v>47</v>
      </c>
      <c r="AM5" s="30">
        <f>IFERROR(VLOOKUP(AL5,'[1]Parámetros Paula V'!$B$46:$D$50,2,0)," ")</f>
        <v>20</v>
      </c>
      <c r="AN5" s="30">
        <f>IFERROR(IF(Q5="No",20,(AE5*'[1]Parámetros Paula V'!$D$29)+(AG5*'[1]Parámetros Paula V'!$D$34)+(AI5*'[1]Parámetros Paula V'!$D$38)+(AK5*'[1]Parámetros Paula V'!$D$43)+(AM5*'[1]Parámetros Paula V'!$D$49))," ")</f>
        <v>68</v>
      </c>
      <c r="AO5" s="30">
        <f t="shared" si="1"/>
        <v>77.599999999999994</v>
      </c>
      <c r="AP5" s="28" t="str">
        <f>IF(AO5=" "," ",IF(AO5&lt;='[1]Parámetros Paula V'!$C$53,'[1]Parámetros Paula V'!$A$53,IF(AO5&lt;='[1]Parámetros Paula V'!$C$54,'[1]Parámetros Paula V'!$A$54,IF(AO5&lt;='[1]Parámetros Paula V'!$C$55,'[1]Parámetros Paula V'!$A$55,IF(AO5&lt;='[1]Parámetros Paula V'!$C$56,'[1]Parámetros Paula V'!$A$56,'[1]Parámetros Paula V'!$A$57)))))</f>
        <v>El control está diseñado y ejecutándose adecuadamente, cumple con la mitigación del riesgo. Se debe establecer planes de mejora puntuales dirigidas a su mantenimiento</v>
      </c>
      <c r="AQ5" s="31" t="s">
        <v>691</v>
      </c>
      <c r="AR5" s="32"/>
      <c r="AS5" s="32">
        <v>45657</v>
      </c>
      <c r="AT5" s="31" t="s">
        <v>53</v>
      </c>
    </row>
    <row r="6" spans="1:49" ht="85.5" x14ac:dyDescent="0.2">
      <c r="A6" s="2" t="s">
        <v>32</v>
      </c>
      <c r="B6" s="28" t="s">
        <v>33</v>
      </c>
      <c r="C6" s="28" t="s">
        <v>34</v>
      </c>
      <c r="D6" s="29">
        <v>45470</v>
      </c>
      <c r="E6" s="28">
        <v>3</v>
      </c>
      <c r="F6" s="28" t="str">
        <f>VLOOKUP(E6,[1]Áreas!$D$1:$E$6,2,0)</f>
        <v>Posible</v>
      </c>
      <c r="G6" s="28">
        <v>5</v>
      </c>
      <c r="H6" s="28" t="str">
        <f>VLOOKUP(G6,[1]Áreas!$I$1:$J$6,2,0)</f>
        <v>Moderado</v>
      </c>
      <c r="I6" s="28">
        <f t="shared" si="0"/>
        <v>15</v>
      </c>
      <c r="J6" s="28" t="str">
        <f>IFERROR(VLOOKUP(CONCATENATE(F6,H6),[1]Áreas!$E$8:$F$33,2,0)," ")</f>
        <v>Alto</v>
      </c>
      <c r="K6" s="28" t="s">
        <v>692</v>
      </c>
      <c r="L6" s="28" t="s">
        <v>35</v>
      </c>
      <c r="M6" s="28" t="s">
        <v>36</v>
      </c>
      <c r="N6" s="28" t="s">
        <v>34</v>
      </c>
      <c r="O6" s="28" t="s">
        <v>37</v>
      </c>
      <c r="P6" s="30">
        <f>IFERROR(VLOOKUP(O6,'[1]Parámetros Paula V'!$B$2:$D$6,2,0)," ")</f>
        <v>80</v>
      </c>
      <c r="Q6" s="30" t="s">
        <v>47</v>
      </c>
      <c r="R6" s="30">
        <f>IFERROR(VLOOKUP(Q6,'[1]Parámetros Paula V'!$B$7:$D$8,2,0)," ")</f>
        <v>20</v>
      </c>
      <c r="S6" s="30" t="s">
        <v>38</v>
      </c>
      <c r="T6" s="30">
        <f>IFERROR(VLOOKUP(S6,'[1]Parámetros Paula V'!$B$9:$D$10,2,0)," ")</f>
        <v>20</v>
      </c>
      <c r="U6" s="30" t="s">
        <v>38</v>
      </c>
      <c r="V6" s="30">
        <f>IFERROR(VLOOKUP(U6,'[1]Parámetros Paula V'!$B$11:$D$12,2,0)," ")</f>
        <v>100</v>
      </c>
      <c r="W6" s="30" t="s">
        <v>48</v>
      </c>
      <c r="X6" s="30">
        <f>IFERROR(VLOOKUP(W6,'[1]Parámetros Paula V'!$B$13:$D$16,2,0)," ")</f>
        <v>40</v>
      </c>
      <c r="Y6" s="30">
        <f>IFERROR((R6*'[1]Parámetros Paula V'!$D$7)+(T6*'[1]Parámetros Paula V'!$D$9)+(V6*'[1]Parámetros Paula V'!$D$11)+(X6*'[1]Parámetros Paula V'!$D$13)," ")</f>
        <v>33</v>
      </c>
      <c r="Z6" s="30" t="s">
        <v>38</v>
      </c>
      <c r="AA6" s="30">
        <f>IFERROR(VLOOKUP(Z6,'[1]Parámetros Paula V'!$B$18:$D$20,2,0)," ")</f>
        <v>100</v>
      </c>
      <c r="AB6" s="30" t="s">
        <v>54</v>
      </c>
      <c r="AC6" s="30">
        <f>IFERROR(IF(Q6="No",20,VLOOKUP(AB6,'[1]Parámetros Paula V'!$B$23:$D$27,2,0))," ")</f>
        <v>20</v>
      </c>
      <c r="AD6" s="30" t="s">
        <v>40</v>
      </c>
      <c r="AE6" s="30">
        <f>IFERROR(VLOOKUP(AD6,'[1]Parámetros Paula V'!$B$29:$D$31,2,0)," ")</f>
        <v>80</v>
      </c>
      <c r="AF6" s="30" t="s">
        <v>55</v>
      </c>
      <c r="AG6" s="30">
        <f>IFERROR(VLOOKUP(AF6,'[1]Parámetros Paula V'!$B$34:$D$36,2,0)," ")</f>
        <v>80</v>
      </c>
      <c r="AH6" s="30" t="s">
        <v>50</v>
      </c>
      <c r="AI6" s="30">
        <f>IFERROR(VLOOKUP(AH6,'[1]Parámetros Paula V'!$B$38:$D$41,2,0)," ")</f>
        <v>40</v>
      </c>
      <c r="AJ6" s="30" t="s">
        <v>43</v>
      </c>
      <c r="AK6" s="30">
        <f>IFERROR(VLOOKUP(AJ6,'[1]Parámetros Paula V'!$B$43:$D$45,2,0)," ")</f>
        <v>80</v>
      </c>
      <c r="AL6" s="30" t="s">
        <v>47</v>
      </c>
      <c r="AM6" s="30">
        <f>IFERROR(VLOOKUP(AL6,'[1]Parámetros Paula V'!$B$46:$D$50,2,0)," ")</f>
        <v>20</v>
      </c>
      <c r="AN6" s="30">
        <f>IFERROR(IF(Q6="No",20,(AE6*'[1]Parámetros Paula V'!$D$29)+(AG6*'[1]Parámetros Paula V'!$D$34)+(AI6*'[1]Parámetros Paula V'!$D$38)+(AK6*'[1]Parámetros Paula V'!$D$43)+(AM6*'[1]Parámetros Paula V'!$D$49))," ")</f>
        <v>20</v>
      </c>
      <c r="AO6" s="30">
        <f t="shared" si="1"/>
        <v>50.6</v>
      </c>
      <c r="AP6" s="28" t="str">
        <f>IF(AO6=" "," ",IF(AO6&lt;='[1]Parámetros Paula V'!$C$53,'[1]Parámetros Paula V'!$A$53,IF(AO6&lt;='[1]Parámetros Paula V'!$C$54,'[1]Parámetros Paula V'!$A$54,IF(AO6&lt;='[1]Parámetros Paula V'!$C$55,'[1]Parámetros Paula V'!$A$55,IF(AO6&lt;='[1]Parámetros Paula V'!$C$56,'[1]Parámetros Paula V'!$A$56,'[1]Parámetros Paula V'!$A$57)))))</f>
        <v>El control cumple parcialmente el objetivo de mitigación del riesgo, el diseño y/o ejecución del control requiere mejoras. Se debe establecer planes de mejoramiento a mediano plazo</v>
      </c>
      <c r="AQ6" s="31"/>
      <c r="AR6" s="32"/>
      <c r="AS6" s="32"/>
      <c r="AT6" s="31" t="s">
        <v>693</v>
      </c>
    </row>
    <row r="7" spans="1:49" ht="89.25" customHeight="1" x14ac:dyDescent="0.2">
      <c r="A7" s="2" t="s">
        <v>56</v>
      </c>
      <c r="B7" s="28" t="s">
        <v>57</v>
      </c>
      <c r="C7" s="33" t="s">
        <v>34</v>
      </c>
      <c r="D7" s="34">
        <v>45470</v>
      </c>
      <c r="E7" s="28">
        <v>3</v>
      </c>
      <c r="F7" s="28" t="str">
        <f>VLOOKUP(E7,[1]Áreas!$D$1:$E$6,2,0)</f>
        <v>Posible</v>
      </c>
      <c r="G7" s="28">
        <v>20</v>
      </c>
      <c r="H7" s="28" t="str">
        <f>VLOOKUP(G7,[1]Áreas!$I$1:$J$6,2,0)</f>
        <v>Severo</v>
      </c>
      <c r="I7" s="28">
        <f t="shared" si="0"/>
        <v>60</v>
      </c>
      <c r="J7" s="28" t="str">
        <f>IFERROR(VLOOKUP(CONCATENATE(F7,H7),[1]Áreas!$E$8:$F$33,2,0)," ")</f>
        <v>Extremo</v>
      </c>
      <c r="K7" s="28" t="s">
        <v>694</v>
      </c>
      <c r="L7" s="28" t="s">
        <v>35</v>
      </c>
      <c r="M7" s="28" t="s">
        <v>36</v>
      </c>
      <c r="N7" s="28" t="s">
        <v>34</v>
      </c>
      <c r="O7" s="28" t="s">
        <v>58</v>
      </c>
      <c r="P7" s="30">
        <f>IFERROR(VLOOKUP(O7,'[1]Parámetros Paula V'!$B$2:$D$6,2,0)," ")</f>
        <v>100</v>
      </c>
      <c r="Q7" s="30" t="s">
        <v>38</v>
      </c>
      <c r="R7" s="30">
        <f>IFERROR(VLOOKUP(Q7,'[1]Parámetros Paula V'!$B$7:$D$8,2,0)," ")</f>
        <v>100</v>
      </c>
      <c r="S7" s="30" t="s">
        <v>38</v>
      </c>
      <c r="T7" s="30">
        <f>IFERROR(VLOOKUP(S7,'[1]Parámetros Paula V'!$B$9:$D$10,2,0)," ")</f>
        <v>20</v>
      </c>
      <c r="U7" s="30" t="s">
        <v>38</v>
      </c>
      <c r="V7" s="30">
        <f>IFERROR(VLOOKUP(U7,'[1]Parámetros Paula V'!$B$11:$D$12,2,0)," ")</f>
        <v>100</v>
      </c>
      <c r="W7" s="30" t="s">
        <v>38</v>
      </c>
      <c r="X7" s="30">
        <f>IFERROR(VLOOKUP(W7,'[1]Parámetros Paula V'!$B$13:$D$16,2,0)," ")</f>
        <v>100</v>
      </c>
      <c r="Y7" s="30">
        <f>IFERROR((R7*'[1]Parámetros Paula V'!$D$7)+(T7*'[1]Parámetros Paula V'!$D$9)+(V7*'[1]Parámetros Paula V'!$D$11)+(X7*'[1]Parámetros Paula V'!$D$13)," ")</f>
        <v>72</v>
      </c>
      <c r="Z7" s="30" t="s">
        <v>38</v>
      </c>
      <c r="AA7" s="30">
        <f>IFERROR(VLOOKUP(Z7,'[1]Parámetros Paula V'!$B$18:$D$20,2,0)," ")</f>
        <v>100</v>
      </c>
      <c r="AB7" s="30" t="s">
        <v>52</v>
      </c>
      <c r="AC7" s="30">
        <f>IFERROR(IF(Q7="No",20,VLOOKUP(AB7,'[1]Parámetros Paula V'!$B$23:$D$27,2,0))," ")</f>
        <v>60</v>
      </c>
      <c r="AD7" s="30" t="s">
        <v>40</v>
      </c>
      <c r="AE7" s="30">
        <f>IFERROR(VLOOKUP(AD7,'[1]Parámetros Paula V'!$B$29:$D$31,2,0)," ")</f>
        <v>80</v>
      </c>
      <c r="AF7" s="30" t="s">
        <v>41</v>
      </c>
      <c r="AG7" s="30">
        <f>IFERROR(VLOOKUP(AF7,'[1]Parámetros Paula V'!$B$34:$D$36,2,0)," ")</f>
        <v>40</v>
      </c>
      <c r="AH7" s="30" t="s">
        <v>59</v>
      </c>
      <c r="AI7" s="30">
        <f>IFERROR(VLOOKUP(AH7,'[1]Parámetros Paula V'!$B$38:$D$41,2,0)," ")</f>
        <v>100</v>
      </c>
      <c r="AJ7" s="30" t="s">
        <v>43</v>
      </c>
      <c r="AK7" s="30">
        <f>IFERROR(VLOOKUP(AJ7,'[1]Parámetros Paula V'!$B$43:$D$45,2,0)," ")</f>
        <v>80</v>
      </c>
      <c r="AL7" s="30" t="s">
        <v>38</v>
      </c>
      <c r="AM7" s="30">
        <f>IFERROR(VLOOKUP(AL7,'[1]Parámetros Paula V'!$B$46:$D$50,2,0)," ")</f>
        <v>100</v>
      </c>
      <c r="AN7" s="30">
        <f>IFERROR(IF(Q7="No",20,(AE7*'[1]Parámetros Paula V'!$D$29)+(AG7*'[1]Parámetros Paula V'!$D$34)+(AI7*'[1]Parámetros Paula V'!$D$38)+(AK7*'[1]Parámetros Paula V'!$D$43)+(AM7*'[1]Parámetros Paula V'!$D$49))," ")</f>
        <v>84</v>
      </c>
      <c r="AO7" s="30">
        <f t="shared" si="1"/>
        <v>83.2</v>
      </c>
      <c r="AP7" s="28" t="str">
        <f>IF(AO7=" "," ",IF(AO7&lt;='[1]Parámetros Paula V'!$C$53,'[1]Parámetros Paula V'!$A$53,IF(AO7&lt;='[1]Parámetros Paula V'!$C$54,'[1]Parámetros Paula V'!$A$54,IF(AO7&lt;='[1]Parámetros Paula V'!$C$55,'[1]Parámetros Paula V'!$A$55,IF(AO7&lt;='[1]Parámetros Paula V'!$C$56,'[1]Parámetros Paula V'!$A$56,'[1]Parámetros Paula V'!$A$57)))))</f>
        <v>El control es óptimo, efectivo, eficiente, económicamente viable y ejecutándose adecuadamente.</v>
      </c>
      <c r="AQ7" s="31" t="s">
        <v>695</v>
      </c>
      <c r="AR7" s="32"/>
      <c r="AS7" s="32">
        <v>45565</v>
      </c>
      <c r="AT7" s="31"/>
    </row>
    <row r="8" spans="1:49" ht="114" x14ac:dyDescent="0.2">
      <c r="A8" s="2" t="s">
        <v>60</v>
      </c>
      <c r="B8" s="28" t="s">
        <v>61</v>
      </c>
      <c r="C8" s="33" t="s">
        <v>62</v>
      </c>
      <c r="D8" s="34">
        <v>45471</v>
      </c>
      <c r="E8" s="28">
        <v>4</v>
      </c>
      <c r="F8" s="28" t="str">
        <f>VLOOKUP(E8,[1]Áreas!$D$1:$E$6,2,0)</f>
        <v>Probable</v>
      </c>
      <c r="G8" s="28">
        <v>20</v>
      </c>
      <c r="H8" s="28" t="str">
        <f>VLOOKUP(G8,[1]Áreas!$I$1:$J$6,2,0)</f>
        <v>Severo</v>
      </c>
      <c r="I8" s="28">
        <f t="shared" si="0"/>
        <v>80</v>
      </c>
      <c r="J8" s="28" t="str">
        <f>IFERROR(VLOOKUP(CONCATENATE(F8,H8),[1]Áreas!$E$8:$F$33,2,0)," ")</f>
        <v>Extremo</v>
      </c>
      <c r="K8" s="28" t="s">
        <v>696</v>
      </c>
      <c r="L8" s="28" t="s">
        <v>63</v>
      </c>
      <c r="M8" s="28" t="s">
        <v>36</v>
      </c>
      <c r="N8" s="28" t="s">
        <v>62</v>
      </c>
      <c r="O8" s="28" t="s">
        <v>37</v>
      </c>
      <c r="P8" s="30">
        <f>IFERROR(VLOOKUP(O8,'[1]Parámetros Paula V'!$B$2:$D$6,2,0)," ")</f>
        <v>80</v>
      </c>
      <c r="Q8" s="30" t="s">
        <v>38</v>
      </c>
      <c r="R8" s="30">
        <f>IFERROR(VLOOKUP(Q8,'[1]Parámetros Paula V'!$B$7:$D$8,2,0)," ")</f>
        <v>100</v>
      </c>
      <c r="S8" s="30" t="s">
        <v>38</v>
      </c>
      <c r="T8" s="30">
        <f>IFERROR(VLOOKUP(S8,'[1]Parámetros Paula V'!$B$9:$D$10,2,0)," ")</f>
        <v>20</v>
      </c>
      <c r="U8" s="30" t="s">
        <v>38</v>
      </c>
      <c r="V8" s="30">
        <f>IFERROR(VLOOKUP(U8,'[1]Parámetros Paula V'!$B$11:$D$12,2,0)," ")</f>
        <v>100</v>
      </c>
      <c r="W8" s="30" t="s">
        <v>38</v>
      </c>
      <c r="X8" s="30">
        <f>IFERROR(VLOOKUP(W8,'[1]Parámetros Paula V'!$B$13:$D$16,2,0)," ")</f>
        <v>100</v>
      </c>
      <c r="Y8" s="30">
        <f>IFERROR((R8*'[1]Parámetros Paula V'!$D$7)+(T8*'[1]Parámetros Paula V'!$D$9)+(V8*'[1]Parámetros Paula V'!$D$11)+(X8*'[1]Parámetros Paula V'!$D$13)," ")</f>
        <v>72</v>
      </c>
      <c r="Z8" s="30" t="s">
        <v>38</v>
      </c>
      <c r="AA8" s="30">
        <f>IFERROR(VLOOKUP(Z8,'[1]Parámetros Paula V'!$B$18:$D$20,2,0)," ")</f>
        <v>100</v>
      </c>
      <c r="AB8" s="30" t="s">
        <v>39</v>
      </c>
      <c r="AC8" s="30">
        <f>IFERROR(IF(Q8="No",20,VLOOKUP(AB8,'[1]Parámetros Paula V'!$B$23:$D$27,2,0))," ")</f>
        <v>100</v>
      </c>
      <c r="AD8" s="30" t="s">
        <v>40</v>
      </c>
      <c r="AE8" s="30">
        <f>IFERROR(VLOOKUP(AD8,'[1]Parámetros Paula V'!$B$29:$D$31,2,0)," ")</f>
        <v>80</v>
      </c>
      <c r="AF8" s="30" t="s">
        <v>41</v>
      </c>
      <c r="AG8" s="30">
        <f>IFERROR(VLOOKUP(AF8,'[1]Parámetros Paula V'!$B$34:$D$36,2,0)," ")</f>
        <v>40</v>
      </c>
      <c r="AH8" s="30" t="s">
        <v>42</v>
      </c>
      <c r="AI8" s="30">
        <f>IFERROR(VLOOKUP(AH8,'[1]Parámetros Paula V'!$B$38:$D$41,2,0)," ")</f>
        <v>80</v>
      </c>
      <c r="AJ8" s="30" t="s">
        <v>51</v>
      </c>
      <c r="AK8" s="30">
        <f>IFERROR(VLOOKUP(AJ8,'[1]Parámetros Paula V'!$B$43:$D$45,2,0)," ")</f>
        <v>100</v>
      </c>
      <c r="AL8" s="30" t="s">
        <v>38</v>
      </c>
      <c r="AM8" s="30">
        <f>IFERROR(VLOOKUP(AL8,'[1]Parámetros Paula V'!$B$46:$D$50,2,0)," ")</f>
        <v>100</v>
      </c>
      <c r="AN8" s="30">
        <f>IFERROR(IF(Q8="No",20,(AE8*'[1]Parámetros Paula V'!$D$29)+(AG8*'[1]Parámetros Paula V'!$D$34)+(AI8*'[1]Parámetros Paula V'!$D$38)+(AK8*'[1]Parámetros Paula V'!$D$43)+(AM8*'[1]Parámetros Paula V'!$D$49))," ")</f>
        <v>89</v>
      </c>
      <c r="AO8" s="30">
        <f t="shared" si="1"/>
        <v>88.2</v>
      </c>
      <c r="AP8" s="28" t="str">
        <f>IF(AO8=" "," ",IF(AO8&lt;='[1]Parámetros Paula V'!$C$53,'[1]Parámetros Paula V'!$A$53,IF(AO8&lt;='[1]Parámetros Paula V'!$C$54,'[1]Parámetros Paula V'!$A$54,IF(AO8&lt;='[1]Parámetros Paula V'!$C$55,'[1]Parámetros Paula V'!$A$55,IF(AO8&lt;='[1]Parámetros Paula V'!$C$56,'[1]Parámetros Paula V'!$A$56,'[1]Parámetros Paula V'!$A$57)))))</f>
        <v>El control es óptimo, efectivo, eficiente, económicamente viable y ejecutándose adecuadamente.</v>
      </c>
      <c r="AQ8" s="31"/>
      <c r="AR8" s="32"/>
      <c r="AS8" s="32"/>
      <c r="AT8" s="31" t="s">
        <v>64</v>
      </c>
    </row>
    <row r="9" spans="1:49" ht="114" x14ac:dyDescent="0.2">
      <c r="A9" s="2" t="s">
        <v>60</v>
      </c>
      <c r="B9" s="28" t="s">
        <v>61</v>
      </c>
      <c r="C9" s="33" t="s">
        <v>62</v>
      </c>
      <c r="D9" s="34">
        <v>45471</v>
      </c>
      <c r="E9" s="28">
        <v>4</v>
      </c>
      <c r="F9" s="28" t="str">
        <f>VLOOKUP(E9,[1]Áreas!$D$1:$E$6,2,0)</f>
        <v>Probable</v>
      </c>
      <c r="G9" s="28">
        <v>20</v>
      </c>
      <c r="H9" s="28" t="str">
        <f>VLOOKUP(G9,[1]Áreas!$I$1:$J$6,2,0)</f>
        <v>Severo</v>
      </c>
      <c r="I9" s="28">
        <f t="shared" si="0"/>
        <v>80</v>
      </c>
      <c r="J9" s="28" t="str">
        <f>IFERROR(VLOOKUP(CONCATENATE(F9,H9),[1]Áreas!$E$8:$F$33,2,0)," ")</f>
        <v>Extremo</v>
      </c>
      <c r="K9" s="28" t="s">
        <v>65</v>
      </c>
      <c r="L9" s="28" t="s">
        <v>63</v>
      </c>
      <c r="M9" s="28" t="s">
        <v>36</v>
      </c>
      <c r="N9" s="28" t="s">
        <v>62</v>
      </c>
      <c r="O9" s="28" t="s">
        <v>58</v>
      </c>
      <c r="P9" s="30">
        <f>IFERROR(VLOOKUP(O9,'[1]Parámetros Paula V'!$B$2:$D$6,2,0)," ")</f>
        <v>100</v>
      </c>
      <c r="Q9" s="30" t="s">
        <v>38</v>
      </c>
      <c r="R9" s="30">
        <f>IFERROR(VLOOKUP(Q9,'[1]Parámetros Paula V'!$B$7:$D$8,2,0)," ")</f>
        <v>100</v>
      </c>
      <c r="S9" s="30" t="s">
        <v>38</v>
      </c>
      <c r="T9" s="30">
        <f>IFERROR(VLOOKUP(S9,'[1]Parámetros Paula V'!$B$9:$D$10,2,0)," ")</f>
        <v>20</v>
      </c>
      <c r="U9" s="30" t="s">
        <v>38</v>
      </c>
      <c r="V9" s="30">
        <f>IFERROR(VLOOKUP(U9,'[1]Parámetros Paula V'!$B$11:$D$12,2,0)," ")</f>
        <v>100</v>
      </c>
      <c r="W9" s="30" t="s">
        <v>48</v>
      </c>
      <c r="X9" s="30">
        <f>IFERROR(VLOOKUP(W9,'[1]Parámetros Paula V'!$B$13:$D$16,2,0)," ")</f>
        <v>40</v>
      </c>
      <c r="Y9" s="30">
        <f>IFERROR((R9*'[1]Parámetros Paula V'!$D$7)+(T9*'[1]Parámetros Paula V'!$D$9)+(V9*'[1]Parámetros Paula V'!$D$11)+(X9*'[1]Parámetros Paula V'!$D$13)," ")</f>
        <v>57</v>
      </c>
      <c r="Z9" s="30" t="s">
        <v>38</v>
      </c>
      <c r="AA9" s="30">
        <f>IFERROR(VLOOKUP(Z9,'[1]Parámetros Paula V'!$B$18:$D$20,2,0)," ")</f>
        <v>100</v>
      </c>
      <c r="AB9" s="30" t="s">
        <v>39</v>
      </c>
      <c r="AC9" s="30">
        <f>IFERROR(IF(Q9="No",20,VLOOKUP(AB9,'[1]Parámetros Paula V'!$B$23:$D$27,2,0))," ")</f>
        <v>100</v>
      </c>
      <c r="AD9" s="30" t="s">
        <v>40</v>
      </c>
      <c r="AE9" s="30">
        <f>IFERROR(VLOOKUP(AD9,'[1]Parámetros Paula V'!$B$29:$D$31,2,0)," ")</f>
        <v>80</v>
      </c>
      <c r="AF9" s="30" t="s">
        <v>55</v>
      </c>
      <c r="AG9" s="30">
        <f>IFERROR(VLOOKUP(AF9,'[1]Parámetros Paula V'!$B$34:$D$36,2,0)," ")</f>
        <v>80</v>
      </c>
      <c r="AH9" s="30" t="s">
        <v>50</v>
      </c>
      <c r="AI9" s="30">
        <f>IFERROR(VLOOKUP(AH9,'[1]Parámetros Paula V'!$B$38:$D$41,2,0)," ")</f>
        <v>40</v>
      </c>
      <c r="AJ9" s="30" t="s">
        <v>51</v>
      </c>
      <c r="AK9" s="30">
        <f>IFERROR(VLOOKUP(AJ9,'[1]Parámetros Paula V'!$B$43:$D$45,2,0)," ")</f>
        <v>100</v>
      </c>
      <c r="AL9" s="30" t="s">
        <v>38</v>
      </c>
      <c r="AM9" s="30">
        <f>IFERROR(VLOOKUP(AL9,'[1]Parámetros Paula V'!$B$46:$D$50,2,0)," ")</f>
        <v>100</v>
      </c>
      <c r="AN9" s="30">
        <f>IFERROR(IF(Q9="No",20,(AE9*'[1]Parámetros Paula V'!$D$29)+(AG9*'[1]Parámetros Paula V'!$D$34)+(AI9*'[1]Parámetros Paula V'!$D$38)+(AK9*'[1]Parámetros Paula V'!$D$43)+(AM9*'[1]Parámetros Paula V'!$D$49))," ")</f>
        <v>82</v>
      </c>
      <c r="AO9" s="30">
        <f t="shared" si="1"/>
        <v>87.8</v>
      </c>
      <c r="AP9" s="28" t="str">
        <f>IF(AO9=" "," ",IF(AO9&lt;='[1]Parámetros Paula V'!$C$53,'[1]Parámetros Paula V'!$A$53,IF(AO9&lt;='[1]Parámetros Paula V'!$C$54,'[1]Parámetros Paula V'!$A$54,IF(AO9&lt;='[1]Parámetros Paula V'!$C$55,'[1]Parámetros Paula V'!$A$55,IF(AO9&lt;='[1]Parámetros Paula V'!$C$56,'[1]Parámetros Paula V'!$A$56,'[1]Parámetros Paula V'!$A$57)))))</f>
        <v>El control es óptimo, efectivo, eficiente, económicamente viable y ejecutándose adecuadamente.</v>
      </c>
      <c r="AQ9" s="31"/>
      <c r="AR9" s="32"/>
      <c r="AS9" s="32"/>
      <c r="AT9" s="31" t="s">
        <v>697</v>
      </c>
    </row>
    <row r="10" spans="1:49" ht="63" x14ac:dyDescent="0.2">
      <c r="A10" s="2" t="s">
        <v>66</v>
      </c>
      <c r="B10" s="28" t="s">
        <v>67</v>
      </c>
      <c r="C10" s="33" t="s">
        <v>68</v>
      </c>
      <c r="D10" s="34">
        <v>45464</v>
      </c>
      <c r="E10" s="28">
        <v>2</v>
      </c>
      <c r="F10" s="28" t="str">
        <f>VLOOKUP(E10,[1]Áreas!$D$1:$E$6,2,0)</f>
        <v>Improbable</v>
      </c>
      <c r="G10" s="28">
        <v>10</v>
      </c>
      <c r="H10" s="28" t="str">
        <f>VLOOKUP(G10,[1]Áreas!$I$1:$J$6,2,0)</f>
        <v>Mayor</v>
      </c>
      <c r="I10" s="28">
        <f t="shared" si="0"/>
        <v>20</v>
      </c>
      <c r="J10" s="28" t="str">
        <f>IFERROR(VLOOKUP(CONCATENATE(F10,H10),[1]Áreas!$E$8:$F$33,2,0)," ")</f>
        <v>Alto</v>
      </c>
      <c r="K10" s="28" t="s">
        <v>69</v>
      </c>
      <c r="L10" s="28" t="s">
        <v>35</v>
      </c>
      <c r="M10" s="28" t="s">
        <v>36</v>
      </c>
      <c r="N10" s="28" t="s">
        <v>68</v>
      </c>
      <c r="O10" s="28" t="s">
        <v>37</v>
      </c>
      <c r="P10" s="30">
        <f>IFERROR(VLOOKUP(O10,'[1]Parámetros Paula V'!$B$2:$D$6,2,0)," ")</f>
        <v>80</v>
      </c>
      <c r="Q10" s="30" t="s">
        <v>38</v>
      </c>
      <c r="R10" s="30">
        <f>IFERROR(VLOOKUP(Q10,'[1]Parámetros Paula V'!$B$7:$D$8,2,0)," ")</f>
        <v>100</v>
      </c>
      <c r="S10" s="30" t="s">
        <v>38</v>
      </c>
      <c r="T10" s="30">
        <f>IFERROR(VLOOKUP(S10,'[1]Parámetros Paula V'!$B$9:$D$10,2,0)," ")</f>
        <v>20</v>
      </c>
      <c r="U10" s="30" t="s">
        <v>38</v>
      </c>
      <c r="V10" s="30">
        <f>IFERROR(VLOOKUP(U10,'[1]Parámetros Paula V'!$B$11:$D$12,2,0)," ")</f>
        <v>100</v>
      </c>
      <c r="W10" s="30" t="s">
        <v>38</v>
      </c>
      <c r="X10" s="30">
        <f>IFERROR(VLOOKUP(W10,'[1]Parámetros Paula V'!$B$13:$D$16,2,0)," ")</f>
        <v>100</v>
      </c>
      <c r="Y10" s="30">
        <f>IFERROR((R10*'[1]Parámetros Paula V'!$D$7)+(T10*'[1]Parámetros Paula V'!$D$9)+(V10*'[1]Parámetros Paula V'!$D$11)+(X10*'[1]Parámetros Paula V'!$D$13)," ")</f>
        <v>72</v>
      </c>
      <c r="Z10" s="30" t="s">
        <v>38</v>
      </c>
      <c r="AA10" s="30">
        <f>IFERROR(VLOOKUP(Z10,'[1]Parámetros Paula V'!$B$18:$D$20,2,0)," ")</f>
        <v>100</v>
      </c>
      <c r="AB10" s="30" t="s">
        <v>39</v>
      </c>
      <c r="AC10" s="30">
        <f>IFERROR(IF(Q10="No",20,VLOOKUP(AB10,'[1]Parámetros Paula V'!$B$23:$D$27,2,0))," ")</f>
        <v>100</v>
      </c>
      <c r="AD10" s="30" t="s">
        <v>40</v>
      </c>
      <c r="AE10" s="30">
        <f>IFERROR(VLOOKUP(AD10,'[1]Parámetros Paula V'!$B$29:$D$31,2,0)," ")</f>
        <v>80</v>
      </c>
      <c r="AF10" s="30" t="s">
        <v>41</v>
      </c>
      <c r="AG10" s="30">
        <f>IFERROR(VLOOKUP(AF10,'[1]Parámetros Paula V'!$B$34:$D$36,2,0)," ")</f>
        <v>40</v>
      </c>
      <c r="AH10" s="30" t="s">
        <v>50</v>
      </c>
      <c r="AI10" s="30">
        <f>IFERROR(VLOOKUP(AH10,'[1]Parámetros Paula V'!$B$38:$D$41,2,0)," ")</f>
        <v>40</v>
      </c>
      <c r="AJ10" s="30" t="s">
        <v>51</v>
      </c>
      <c r="AK10" s="30">
        <f>IFERROR(VLOOKUP(AJ10,'[1]Parámetros Paula V'!$B$43:$D$45,2,0)," ")</f>
        <v>100</v>
      </c>
      <c r="AL10" s="30" t="s">
        <v>38</v>
      </c>
      <c r="AM10" s="30">
        <f>IFERROR(VLOOKUP(AL10,'[1]Parámetros Paula V'!$B$46:$D$50,2,0)," ")</f>
        <v>100</v>
      </c>
      <c r="AN10" s="30">
        <f>IFERROR(IF(Q10="No",20,(AE10*'[1]Parámetros Paula V'!$D$29)+(AG10*'[1]Parámetros Paula V'!$D$34)+(AI10*'[1]Parámetros Paula V'!$D$38)+(AK10*'[1]Parámetros Paula V'!$D$43)+(AM10*'[1]Parámetros Paula V'!$D$49))," ")</f>
        <v>79</v>
      </c>
      <c r="AO10" s="30">
        <f t="shared" si="1"/>
        <v>86.2</v>
      </c>
      <c r="AP10" s="28" t="str">
        <f>IF(AO10=" "," ",IF(AO10&lt;='[1]Parámetros Paula V'!$C$53,'[1]Parámetros Paula V'!$A$53,IF(AO10&lt;='[1]Parámetros Paula V'!$C$54,'[1]Parámetros Paula V'!$A$54,IF(AO10&lt;='[1]Parámetros Paula V'!$C$55,'[1]Parámetros Paula V'!$A$55,IF(AO10&lt;='[1]Parámetros Paula V'!$C$56,'[1]Parámetros Paula V'!$A$56,'[1]Parámetros Paula V'!$A$57)))))</f>
        <v>El control es óptimo, efectivo, eficiente, económicamente viable y ejecutándose adecuadamente.</v>
      </c>
      <c r="AQ10" s="31"/>
      <c r="AR10" s="32"/>
      <c r="AS10" s="32"/>
      <c r="AT10" s="31" t="s">
        <v>70</v>
      </c>
    </row>
    <row r="11" spans="1:49" ht="57" x14ac:dyDescent="0.2">
      <c r="A11" s="2" t="s">
        <v>66</v>
      </c>
      <c r="B11" s="28" t="s">
        <v>67</v>
      </c>
      <c r="C11" s="33" t="s">
        <v>68</v>
      </c>
      <c r="D11" s="34">
        <v>45464</v>
      </c>
      <c r="E11" s="28">
        <v>2</v>
      </c>
      <c r="F11" s="28" t="str">
        <f>VLOOKUP(E11,[1]Áreas!$D$1:$E$6,2,0)</f>
        <v>Improbable</v>
      </c>
      <c r="G11" s="28">
        <v>10</v>
      </c>
      <c r="H11" s="28" t="str">
        <f>VLOOKUP(G11,[1]Áreas!$I$1:$J$6,2,0)</f>
        <v>Mayor</v>
      </c>
      <c r="I11" s="28">
        <f t="shared" si="0"/>
        <v>20</v>
      </c>
      <c r="J11" s="28" t="str">
        <f>IFERROR(VLOOKUP(CONCATENATE(F11,H11),[1]Áreas!$E$8:$F$33,2,0)," ")</f>
        <v>Alto</v>
      </c>
      <c r="K11" s="28" t="s">
        <v>71</v>
      </c>
      <c r="L11" s="28" t="s">
        <v>35</v>
      </c>
      <c r="M11" s="28" t="s">
        <v>36</v>
      </c>
      <c r="N11" s="28" t="s">
        <v>68</v>
      </c>
      <c r="O11" s="28" t="s">
        <v>58</v>
      </c>
      <c r="P11" s="30">
        <f>IFERROR(VLOOKUP(O11,'[1]Parámetros Paula V'!$B$2:$D$6,2,0)," ")</f>
        <v>100</v>
      </c>
      <c r="Q11" s="30" t="s">
        <v>38</v>
      </c>
      <c r="R11" s="30">
        <f>IFERROR(VLOOKUP(Q11,'[1]Parámetros Paula V'!$B$7:$D$8,2,0)," ")</f>
        <v>100</v>
      </c>
      <c r="S11" s="30" t="s">
        <v>38</v>
      </c>
      <c r="T11" s="30">
        <f>IFERROR(VLOOKUP(S11,'[1]Parámetros Paula V'!$B$9:$D$10,2,0)," ")</f>
        <v>20</v>
      </c>
      <c r="U11" s="30" t="s">
        <v>38</v>
      </c>
      <c r="V11" s="30">
        <f>IFERROR(VLOOKUP(U11,'[1]Parámetros Paula V'!$B$11:$D$12,2,0)," ")</f>
        <v>100</v>
      </c>
      <c r="W11" s="30" t="s">
        <v>38</v>
      </c>
      <c r="X11" s="30">
        <f>IFERROR(VLOOKUP(W11,'[1]Parámetros Paula V'!$B$13:$D$16,2,0)," ")</f>
        <v>100</v>
      </c>
      <c r="Y11" s="30">
        <f>IFERROR((R11*'[1]Parámetros Paula V'!$D$7)+(T11*'[1]Parámetros Paula V'!$D$9)+(V11*'[1]Parámetros Paula V'!$D$11)+(X11*'[1]Parámetros Paula V'!$D$13)," ")</f>
        <v>72</v>
      </c>
      <c r="Z11" s="30" t="s">
        <v>38</v>
      </c>
      <c r="AA11" s="30">
        <f>IFERROR(VLOOKUP(Z11,'[1]Parámetros Paula V'!$B$18:$D$20,2,0)," ")</f>
        <v>100</v>
      </c>
      <c r="AB11" s="30" t="s">
        <v>39</v>
      </c>
      <c r="AC11" s="30">
        <f>IFERROR(IF(Q11="No",20,VLOOKUP(AB11,'[1]Parámetros Paula V'!$B$23:$D$27,2,0))," ")</f>
        <v>100</v>
      </c>
      <c r="AD11" s="30" t="s">
        <v>40</v>
      </c>
      <c r="AE11" s="30">
        <f>IFERROR(VLOOKUP(AD11,'[1]Parámetros Paula V'!$B$29:$D$31,2,0)," ")</f>
        <v>80</v>
      </c>
      <c r="AF11" s="30" t="s">
        <v>41</v>
      </c>
      <c r="AG11" s="30">
        <f>IFERROR(VLOOKUP(AF11,'[1]Parámetros Paula V'!$B$34:$D$36,2,0)," ")</f>
        <v>40</v>
      </c>
      <c r="AH11" s="30" t="s">
        <v>50</v>
      </c>
      <c r="AI11" s="30">
        <f>IFERROR(VLOOKUP(AH11,'[1]Parámetros Paula V'!$B$38:$D$41,2,0)," ")</f>
        <v>40</v>
      </c>
      <c r="AJ11" s="30" t="s">
        <v>51</v>
      </c>
      <c r="AK11" s="30">
        <f>IFERROR(VLOOKUP(AJ11,'[1]Parámetros Paula V'!$B$43:$D$45,2,0)," ")</f>
        <v>100</v>
      </c>
      <c r="AL11" s="30" t="s">
        <v>38</v>
      </c>
      <c r="AM11" s="30">
        <f>IFERROR(VLOOKUP(AL11,'[1]Parámetros Paula V'!$B$46:$D$50,2,0)," ")</f>
        <v>100</v>
      </c>
      <c r="AN11" s="30">
        <f>IFERROR(IF(Q11="No",20,(AE11*'[1]Parámetros Paula V'!$D$29)+(AG11*'[1]Parámetros Paula V'!$D$34)+(AI11*'[1]Parámetros Paula V'!$D$38)+(AK11*'[1]Parámetros Paula V'!$D$43)+(AM11*'[1]Parámetros Paula V'!$D$49))," ")</f>
        <v>79</v>
      </c>
      <c r="AO11" s="30">
        <f t="shared" si="1"/>
        <v>90.2</v>
      </c>
      <c r="AP11" s="28" t="str">
        <f>IF(AO11=" "," ",IF(AO11&lt;='[1]Parámetros Paula V'!$C$53,'[1]Parámetros Paula V'!$A$53,IF(AO11&lt;='[1]Parámetros Paula V'!$C$54,'[1]Parámetros Paula V'!$A$54,IF(AO11&lt;='[1]Parámetros Paula V'!$C$55,'[1]Parámetros Paula V'!$A$55,IF(AO11&lt;='[1]Parámetros Paula V'!$C$56,'[1]Parámetros Paula V'!$A$56,'[1]Parámetros Paula V'!$A$57)))))</f>
        <v>El control es óptimo, efectivo, eficiente, económicamente viable y ejecutándose adecuadamente.</v>
      </c>
      <c r="AQ11" s="31" t="s">
        <v>698</v>
      </c>
      <c r="AR11" s="32"/>
      <c r="AS11" s="32">
        <v>45657</v>
      </c>
      <c r="AT11" s="31" t="s">
        <v>72</v>
      </c>
    </row>
    <row r="12" spans="1:49" ht="101.25" customHeight="1" x14ac:dyDescent="0.2">
      <c r="A12" s="2" t="s">
        <v>66</v>
      </c>
      <c r="B12" s="28" t="s">
        <v>67</v>
      </c>
      <c r="C12" s="33" t="s">
        <v>62</v>
      </c>
      <c r="D12" s="34">
        <v>45471</v>
      </c>
      <c r="E12" s="28">
        <v>2</v>
      </c>
      <c r="F12" s="28" t="str">
        <f>VLOOKUP(E12,[1]Áreas!$D$1:$E$6,2,0)</f>
        <v>Improbable</v>
      </c>
      <c r="G12" s="28">
        <v>10</v>
      </c>
      <c r="H12" s="28" t="str">
        <f>VLOOKUP(G12,[1]Áreas!$I$1:$J$6,2,0)</f>
        <v>Mayor</v>
      </c>
      <c r="I12" s="28">
        <f t="shared" si="0"/>
        <v>20</v>
      </c>
      <c r="J12" s="28" t="str">
        <f>IFERROR(VLOOKUP(CONCATENATE(F12,H12),[1]Áreas!$E$8:$F$33,2,0)," ")</f>
        <v>Alto</v>
      </c>
      <c r="K12" s="28" t="s">
        <v>73</v>
      </c>
      <c r="L12" s="28" t="s">
        <v>35</v>
      </c>
      <c r="M12" s="28" t="s">
        <v>36</v>
      </c>
      <c r="N12" s="28" t="s">
        <v>62</v>
      </c>
      <c r="O12" s="28" t="s">
        <v>46</v>
      </c>
      <c r="P12" s="30">
        <f>IFERROR(VLOOKUP(O12,'[1]Parámetros Paula V'!$B$2:$D$6,2,0)," ")</f>
        <v>60</v>
      </c>
      <c r="Q12" s="30" t="s">
        <v>38</v>
      </c>
      <c r="R12" s="30">
        <f>IFERROR(VLOOKUP(Q12,'[1]Parámetros Paula V'!$B$7:$D$8,2,0)," ")</f>
        <v>100</v>
      </c>
      <c r="S12" s="30" t="s">
        <v>38</v>
      </c>
      <c r="T12" s="30">
        <f>IFERROR(VLOOKUP(S12,'[1]Parámetros Paula V'!$B$9:$D$10,2,0)," ")</f>
        <v>20</v>
      </c>
      <c r="U12" s="30" t="s">
        <v>38</v>
      </c>
      <c r="V12" s="30">
        <f>IFERROR(VLOOKUP(U12,'[1]Parámetros Paula V'!$B$11:$D$12,2,0)," ")</f>
        <v>100</v>
      </c>
      <c r="W12" s="30" t="s">
        <v>48</v>
      </c>
      <c r="X12" s="30">
        <f>IFERROR(VLOOKUP(W12,'[1]Parámetros Paula V'!$B$13:$D$16,2,0)," ")</f>
        <v>40</v>
      </c>
      <c r="Y12" s="30">
        <f>IFERROR((R12*'[1]Parámetros Paula V'!$D$7)+(T12*'[1]Parámetros Paula V'!$D$9)+(V12*'[1]Parámetros Paula V'!$D$11)+(X12*'[1]Parámetros Paula V'!$D$13)," ")</f>
        <v>57</v>
      </c>
      <c r="Z12" s="30" t="s">
        <v>47</v>
      </c>
      <c r="AA12" s="30">
        <f>IFERROR(VLOOKUP(Z12,'[1]Parámetros Paula V'!$B$18:$D$20,2,0)," ")</f>
        <v>20</v>
      </c>
      <c r="AB12" s="30" t="s">
        <v>39</v>
      </c>
      <c r="AC12" s="30">
        <f>IFERROR(IF(Q12="No",20,VLOOKUP(AB12,'[1]Parámetros Paula V'!$B$23:$D$27,2,0))," ")</f>
        <v>100</v>
      </c>
      <c r="AD12" s="30" t="s">
        <v>40</v>
      </c>
      <c r="AE12" s="30">
        <f>IFERROR(VLOOKUP(AD12,'[1]Parámetros Paula V'!$B$29:$D$31,2,0)," ")</f>
        <v>80</v>
      </c>
      <c r="AF12" s="30" t="s">
        <v>41</v>
      </c>
      <c r="AG12" s="30">
        <f>IFERROR(VLOOKUP(AF12,'[1]Parámetros Paula V'!$B$34:$D$36,2,0)," ")</f>
        <v>40</v>
      </c>
      <c r="AH12" s="30" t="s">
        <v>50</v>
      </c>
      <c r="AI12" s="30">
        <f>IFERROR(VLOOKUP(AH12,'[1]Parámetros Paula V'!$B$38:$D$41,2,0)," ")</f>
        <v>40</v>
      </c>
      <c r="AJ12" s="30" t="s">
        <v>51</v>
      </c>
      <c r="AK12" s="30">
        <f>IFERROR(VLOOKUP(AJ12,'[1]Parámetros Paula V'!$B$43:$D$45,2,0)," ")</f>
        <v>100</v>
      </c>
      <c r="AL12" s="30" t="s">
        <v>38</v>
      </c>
      <c r="AM12" s="30">
        <f>IFERROR(VLOOKUP(AL12,'[1]Parámetros Paula V'!$B$46:$D$50,2,0)," ")</f>
        <v>100</v>
      </c>
      <c r="AN12" s="30">
        <f>IFERROR(IF(Q12="No",20,(AE12*'[1]Parámetros Paula V'!$D$29)+(AG12*'[1]Parámetros Paula V'!$D$34)+(AI12*'[1]Parámetros Paula V'!$D$38)+(AK12*'[1]Parámetros Paula V'!$D$43)+(AM12*'[1]Parámetros Paula V'!$D$49))," ")</f>
        <v>79</v>
      </c>
      <c r="AO12" s="30">
        <f t="shared" si="1"/>
        <v>63.2</v>
      </c>
      <c r="AP12" s="28" t="str">
        <f>IF(AO12=" "," ",IF(AO12&lt;='[1]Parámetros Paula V'!$C$53,'[1]Parámetros Paula V'!$A$53,IF(AO12&lt;='[1]Parámetros Paula V'!$C$54,'[1]Parámetros Paula V'!$A$54,IF(AO12&lt;='[1]Parámetros Paula V'!$C$55,'[1]Parámetros Paula V'!$A$55,IF(AO12&lt;='[1]Parámetros Paula V'!$C$56,'[1]Parámetros Paula V'!$A$56,'[1]Parámetros Paula V'!$A$57)))))</f>
        <v>El control está diseñado y ejecutándose adecuadamente, cumple con la mitigación del riesgo. Se debe establecer planes de mejora puntuales dirigidas a su mantenimiento</v>
      </c>
      <c r="AQ12" s="31" t="s">
        <v>74</v>
      </c>
      <c r="AR12" s="32"/>
      <c r="AS12" s="32">
        <v>45657</v>
      </c>
      <c r="AT12" s="31" t="s">
        <v>75</v>
      </c>
    </row>
    <row r="13" spans="1:49" ht="71.25" x14ac:dyDescent="0.2">
      <c r="A13" s="2" t="s">
        <v>76</v>
      </c>
      <c r="B13" s="28" t="s">
        <v>77</v>
      </c>
      <c r="C13" s="33" t="s">
        <v>68</v>
      </c>
      <c r="D13" s="34">
        <v>45464</v>
      </c>
      <c r="E13" s="28">
        <v>4</v>
      </c>
      <c r="F13" s="28" t="str">
        <f>VLOOKUP(E13,[1]Áreas!$D$1:$E$6,2,0)</f>
        <v>Probable</v>
      </c>
      <c r="G13" s="28">
        <v>2</v>
      </c>
      <c r="H13" s="28" t="str">
        <f>VLOOKUP(G13,[1]Áreas!$I$1:$J$6,2,0)</f>
        <v>Menor</v>
      </c>
      <c r="I13" s="28">
        <f t="shared" si="0"/>
        <v>8</v>
      </c>
      <c r="J13" s="28" t="str">
        <f>IFERROR(VLOOKUP(CONCATENATE(F13,H13),[1]Áreas!$E$8:$F$33,2,0)," ")</f>
        <v>Medio</v>
      </c>
      <c r="K13" s="28" t="s">
        <v>699</v>
      </c>
      <c r="L13" s="28" t="s">
        <v>35</v>
      </c>
      <c r="M13" s="28" t="s">
        <v>36</v>
      </c>
      <c r="N13" s="28" t="s">
        <v>68</v>
      </c>
      <c r="O13" s="28" t="s">
        <v>37</v>
      </c>
      <c r="P13" s="30">
        <f>IFERROR(VLOOKUP(O13,'[1]Parámetros Paula V'!$B$2:$D$6,2,0)," ")</f>
        <v>80</v>
      </c>
      <c r="Q13" s="30" t="s">
        <v>38</v>
      </c>
      <c r="R13" s="30">
        <f>IFERROR(VLOOKUP(Q13,'[1]Parámetros Paula V'!$B$7:$D$8,2,0)," ")</f>
        <v>100</v>
      </c>
      <c r="S13" s="30" t="s">
        <v>38</v>
      </c>
      <c r="T13" s="30">
        <f>IFERROR(VLOOKUP(S13,'[1]Parámetros Paula V'!$B$9:$D$10,2,0)," ")</f>
        <v>20</v>
      </c>
      <c r="U13" s="30" t="s">
        <v>38</v>
      </c>
      <c r="V13" s="30">
        <f>IFERROR(VLOOKUP(U13,'[1]Parámetros Paula V'!$B$11:$D$12,2,0)," ")</f>
        <v>100</v>
      </c>
      <c r="W13" s="30" t="s">
        <v>38</v>
      </c>
      <c r="X13" s="30">
        <f>IFERROR(VLOOKUP(W13,'[1]Parámetros Paula V'!$B$13:$D$16,2,0)," ")</f>
        <v>100</v>
      </c>
      <c r="Y13" s="30">
        <f>IFERROR((R13*'[1]Parámetros Paula V'!$D$7)+(T13*'[1]Parámetros Paula V'!$D$9)+(V13*'[1]Parámetros Paula V'!$D$11)+(X13*'[1]Parámetros Paula V'!$D$13)," ")</f>
        <v>72</v>
      </c>
      <c r="Z13" s="30" t="s">
        <v>38</v>
      </c>
      <c r="AA13" s="30">
        <f>IFERROR(VLOOKUP(Z13,'[1]Parámetros Paula V'!$B$18:$D$20,2,0)," ")</f>
        <v>100</v>
      </c>
      <c r="AB13" s="30" t="s">
        <v>39</v>
      </c>
      <c r="AC13" s="30">
        <f>IFERROR(IF(Q13="No",20,VLOOKUP(AB13,'[1]Parámetros Paula V'!$B$23:$D$27,2,0))," ")</f>
        <v>100</v>
      </c>
      <c r="AD13" s="30" t="s">
        <v>40</v>
      </c>
      <c r="AE13" s="30">
        <f>IFERROR(VLOOKUP(AD13,'[1]Parámetros Paula V'!$B$29:$D$31,2,0)," ")</f>
        <v>80</v>
      </c>
      <c r="AF13" s="30" t="s">
        <v>41</v>
      </c>
      <c r="AG13" s="30">
        <f>IFERROR(VLOOKUP(AF13,'[1]Parámetros Paula V'!$B$34:$D$36,2,0)," ")</f>
        <v>40</v>
      </c>
      <c r="AH13" s="30" t="s">
        <v>50</v>
      </c>
      <c r="AI13" s="30">
        <f>IFERROR(VLOOKUP(AH13,'[1]Parámetros Paula V'!$B$38:$D$41,2,0)," ")</f>
        <v>40</v>
      </c>
      <c r="AJ13" s="30" t="s">
        <v>43</v>
      </c>
      <c r="AK13" s="30">
        <f>IFERROR(VLOOKUP(AJ13,'[1]Parámetros Paula V'!$B$43:$D$45,2,0)," ")</f>
        <v>80</v>
      </c>
      <c r="AL13" s="30" t="s">
        <v>38</v>
      </c>
      <c r="AM13" s="30">
        <f>IFERROR(VLOOKUP(AL13,'[1]Parámetros Paula V'!$B$46:$D$50,2,0)," ")</f>
        <v>100</v>
      </c>
      <c r="AN13" s="30">
        <f>IFERROR(IF(Q13="No",20,(AE13*'[1]Parámetros Paula V'!$D$29)+(AG13*'[1]Parámetros Paula V'!$D$34)+(AI13*'[1]Parámetros Paula V'!$D$38)+(AK13*'[1]Parámetros Paula V'!$D$43)+(AM13*'[1]Parámetros Paula V'!$D$49))," ")</f>
        <v>69</v>
      </c>
      <c r="AO13" s="30">
        <f t="shared" si="1"/>
        <v>84.2</v>
      </c>
      <c r="AP13" s="28" t="str">
        <f>IF(AO13=" "," ",IF(AO13&lt;='[1]Parámetros Paula V'!$C$53,'[1]Parámetros Paula V'!$A$53,IF(AO13&lt;='[1]Parámetros Paula V'!$C$54,'[1]Parámetros Paula V'!$A$54,IF(AO13&lt;='[1]Parámetros Paula V'!$C$55,'[1]Parámetros Paula V'!$A$55,IF(AO13&lt;='[1]Parámetros Paula V'!$C$56,'[1]Parámetros Paula V'!$A$56,'[1]Parámetros Paula V'!$A$57)))))</f>
        <v>El control es óptimo, efectivo, eficiente, económicamente viable y ejecutándose adecuadamente.</v>
      </c>
      <c r="AQ13" s="31"/>
      <c r="AR13" s="32"/>
      <c r="AS13" s="32"/>
      <c r="AT13" s="31" t="s">
        <v>78</v>
      </c>
    </row>
    <row r="14" spans="1:49" ht="85.5" x14ac:dyDescent="0.2">
      <c r="A14" s="2" t="s">
        <v>79</v>
      </c>
      <c r="B14" s="28" t="s">
        <v>80</v>
      </c>
      <c r="C14" s="33" t="s">
        <v>68</v>
      </c>
      <c r="D14" s="34">
        <v>45464</v>
      </c>
      <c r="E14" s="28">
        <v>4</v>
      </c>
      <c r="F14" s="28" t="str">
        <f>VLOOKUP(E14,[1]Áreas!$D$1:$E$6,2,0)</f>
        <v>Probable</v>
      </c>
      <c r="G14" s="28">
        <v>2</v>
      </c>
      <c r="H14" s="28" t="str">
        <f>VLOOKUP(G14,[1]Áreas!$I$1:$J$6,2,0)</f>
        <v>Menor</v>
      </c>
      <c r="I14" s="28">
        <f t="shared" si="0"/>
        <v>8</v>
      </c>
      <c r="J14" s="28" t="str">
        <f>IFERROR(VLOOKUP(CONCATENATE(F14,H14),[1]Áreas!$E$8:$F$33,2,0)," ")</f>
        <v>Medio</v>
      </c>
      <c r="K14" s="28" t="s">
        <v>81</v>
      </c>
      <c r="L14" s="28" t="s">
        <v>35</v>
      </c>
      <c r="M14" s="28" t="s">
        <v>36</v>
      </c>
      <c r="N14" s="28" t="s">
        <v>68</v>
      </c>
      <c r="O14" s="28" t="s">
        <v>37</v>
      </c>
      <c r="P14" s="30">
        <f>IFERROR(VLOOKUP(O14,'[1]Parámetros Paula V'!$B$2:$D$6,2,0)," ")</f>
        <v>80</v>
      </c>
      <c r="Q14" s="30" t="s">
        <v>38</v>
      </c>
      <c r="R14" s="30">
        <f>IFERROR(VLOOKUP(Q14,'[1]Parámetros Paula V'!$B$7:$D$8,2,0)," ")</f>
        <v>100</v>
      </c>
      <c r="S14" s="30" t="s">
        <v>47</v>
      </c>
      <c r="T14" s="30">
        <f>IFERROR(VLOOKUP(S14,'[1]Parámetros Paula V'!$B$9:$D$10,2,0)," ")</f>
        <v>100</v>
      </c>
      <c r="U14" s="30" t="s">
        <v>38</v>
      </c>
      <c r="V14" s="30">
        <f>IFERROR(VLOOKUP(U14,'[1]Parámetros Paula V'!$B$11:$D$12,2,0)," ")</f>
        <v>100</v>
      </c>
      <c r="W14" s="30" t="s">
        <v>38</v>
      </c>
      <c r="X14" s="30">
        <f>IFERROR(VLOOKUP(W14,'[1]Parámetros Paula V'!$B$13:$D$16,2,0)," ")</f>
        <v>100</v>
      </c>
      <c r="Y14" s="30">
        <f>IFERROR((R14*'[1]Parámetros Paula V'!$D$7)+(T14*'[1]Parámetros Paula V'!$D$9)+(V14*'[1]Parámetros Paula V'!$D$11)+(X14*'[1]Parámetros Paula V'!$D$13)," ")</f>
        <v>100</v>
      </c>
      <c r="Z14" s="30" t="s">
        <v>38</v>
      </c>
      <c r="AA14" s="30">
        <f>IFERROR(VLOOKUP(Z14,'[1]Parámetros Paula V'!$B$18:$D$20,2,0)," ")</f>
        <v>100</v>
      </c>
      <c r="AB14" s="30" t="s">
        <v>39</v>
      </c>
      <c r="AC14" s="30">
        <f>IFERROR(IF(Q14="No",20,VLOOKUP(AB14,'[1]Parámetros Paula V'!$B$23:$D$27,2,0))," ")</f>
        <v>100</v>
      </c>
      <c r="AD14" s="30" t="s">
        <v>40</v>
      </c>
      <c r="AE14" s="30">
        <f>IFERROR(VLOOKUP(AD14,'[1]Parámetros Paula V'!$B$29:$D$31,2,0)," ")</f>
        <v>80</v>
      </c>
      <c r="AF14" s="30" t="s">
        <v>41</v>
      </c>
      <c r="AG14" s="30">
        <f>IFERROR(VLOOKUP(AF14,'[1]Parámetros Paula V'!$B$34:$D$36,2,0)," ")</f>
        <v>40</v>
      </c>
      <c r="AH14" s="30" t="s">
        <v>50</v>
      </c>
      <c r="AI14" s="30">
        <f>IFERROR(VLOOKUP(AH14,'[1]Parámetros Paula V'!$B$38:$D$41,2,0)," ")</f>
        <v>40</v>
      </c>
      <c r="AJ14" s="30" t="s">
        <v>51</v>
      </c>
      <c r="AK14" s="30">
        <f>IFERROR(VLOOKUP(AJ14,'[1]Parámetros Paula V'!$B$43:$D$45,2,0)," ")</f>
        <v>100</v>
      </c>
      <c r="AL14" s="30" t="s">
        <v>38</v>
      </c>
      <c r="AM14" s="30">
        <f>IFERROR(VLOOKUP(AL14,'[1]Parámetros Paula V'!$B$46:$D$50,2,0)," ")</f>
        <v>100</v>
      </c>
      <c r="AN14" s="30">
        <f>IFERROR(IF(Q14="No",20,(AE14*'[1]Parámetros Paula V'!$D$29)+(AG14*'[1]Parámetros Paula V'!$D$34)+(AI14*'[1]Parámetros Paula V'!$D$38)+(AK14*'[1]Parámetros Paula V'!$D$43)+(AM14*'[1]Parámetros Paula V'!$D$49))," ")</f>
        <v>79</v>
      </c>
      <c r="AO14" s="30">
        <f t="shared" si="1"/>
        <v>91.8</v>
      </c>
      <c r="AP14" s="28" t="str">
        <f>IF(AO14=" "," ",IF(AO14&lt;='[1]Parámetros Paula V'!$C$53,'[1]Parámetros Paula V'!$A$53,IF(AO14&lt;='[1]Parámetros Paula V'!$C$54,'[1]Parámetros Paula V'!$A$54,IF(AO14&lt;='[1]Parámetros Paula V'!$C$55,'[1]Parámetros Paula V'!$A$55,IF(AO14&lt;='[1]Parámetros Paula V'!$C$56,'[1]Parámetros Paula V'!$A$56,'[1]Parámetros Paula V'!$A$57)))))</f>
        <v>El control es óptimo, efectivo, eficiente, económicamente viable y ejecutándose adecuadamente.</v>
      </c>
      <c r="AQ14" s="31"/>
      <c r="AR14" s="32"/>
      <c r="AS14" s="32"/>
      <c r="AT14" s="31" t="s">
        <v>82</v>
      </c>
    </row>
    <row r="15" spans="1:49" ht="57" x14ac:dyDescent="0.2">
      <c r="A15" s="2" t="s">
        <v>79</v>
      </c>
      <c r="B15" s="28" t="s">
        <v>80</v>
      </c>
      <c r="C15" s="33" t="s">
        <v>68</v>
      </c>
      <c r="D15" s="34">
        <v>45464</v>
      </c>
      <c r="E15" s="28">
        <v>4</v>
      </c>
      <c r="F15" s="28" t="str">
        <f>VLOOKUP(E15,[1]Áreas!$D$1:$E$6,2,0)</f>
        <v>Probable</v>
      </c>
      <c r="G15" s="28">
        <v>2</v>
      </c>
      <c r="H15" s="28" t="str">
        <f>VLOOKUP(G15,[1]Áreas!$I$1:$J$6,2,0)</f>
        <v>Menor</v>
      </c>
      <c r="I15" s="28">
        <f t="shared" si="0"/>
        <v>8</v>
      </c>
      <c r="J15" s="28" t="str">
        <f>IFERROR(VLOOKUP(CONCATENATE(F15,H15),[1]Áreas!$E$8:$F$33,2,0)," ")</f>
        <v>Medio</v>
      </c>
      <c r="K15" s="28" t="s">
        <v>700</v>
      </c>
      <c r="L15" s="28" t="s">
        <v>35</v>
      </c>
      <c r="M15" s="28" t="s">
        <v>36</v>
      </c>
      <c r="N15" s="28" t="s">
        <v>68</v>
      </c>
      <c r="O15" s="28" t="s">
        <v>37</v>
      </c>
      <c r="P15" s="30">
        <f>IFERROR(VLOOKUP(O15,'[1]Parámetros Paula V'!$B$2:$D$6,2,0)," ")</f>
        <v>80</v>
      </c>
      <c r="Q15" s="30" t="s">
        <v>38</v>
      </c>
      <c r="R15" s="30">
        <f>IFERROR(VLOOKUP(Q15,'[1]Parámetros Paula V'!$B$7:$D$8,2,0)," ")</f>
        <v>100</v>
      </c>
      <c r="S15" s="30" t="s">
        <v>38</v>
      </c>
      <c r="T15" s="30">
        <f>IFERROR(VLOOKUP(S15,'[1]Parámetros Paula V'!$B$9:$D$10,2,0)," ")</f>
        <v>20</v>
      </c>
      <c r="U15" s="30" t="s">
        <v>38</v>
      </c>
      <c r="V15" s="30">
        <f>IFERROR(VLOOKUP(U15,'[1]Parámetros Paula V'!$B$11:$D$12,2,0)," ")</f>
        <v>100</v>
      </c>
      <c r="W15" s="30" t="s">
        <v>38</v>
      </c>
      <c r="X15" s="30">
        <f>IFERROR(VLOOKUP(W15,'[1]Parámetros Paula V'!$B$13:$D$16,2,0)," ")</f>
        <v>100</v>
      </c>
      <c r="Y15" s="30">
        <f>IFERROR((R15*'[1]Parámetros Paula V'!$D$7)+(T15*'[1]Parámetros Paula V'!$D$9)+(V15*'[1]Parámetros Paula V'!$D$11)+(X15*'[1]Parámetros Paula V'!$D$13)," ")</f>
        <v>72</v>
      </c>
      <c r="Z15" s="30" t="s">
        <v>38</v>
      </c>
      <c r="AA15" s="30">
        <f>IFERROR(VLOOKUP(Z15,'[1]Parámetros Paula V'!$B$18:$D$20,2,0)," ")</f>
        <v>100</v>
      </c>
      <c r="AB15" s="30" t="s">
        <v>39</v>
      </c>
      <c r="AC15" s="30">
        <f>IFERROR(IF(Q15="No",20,VLOOKUP(AB15,'[1]Parámetros Paula V'!$B$23:$D$27,2,0))," ")</f>
        <v>100</v>
      </c>
      <c r="AD15" s="30" t="s">
        <v>40</v>
      </c>
      <c r="AE15" s="30">
        <f>IFERROR(VLOOKUP(AD15,'[1]Parámetros Paula V'!$B$29:$D$31,2,0)," ")</f>
        <v>80</v>
      </c>
      <c r="AF15" s="30" t="s">
        <v>41</v>
      </c>
      <c r="AG15" s="30">
        <f>IFERROR(VLOOKUP(AF15,'[1]Parámetros Paula V'!$B$34:$D$36,2,0)," ")</f>
        <v>40</v>
      </c>
      <c r="AH15" s="30" t="s">
        <v>50</v>
      </c>
      <c r="AI15" s="30">
        <f>IFERROR(VLOOKUP(AH15,'[1]Parámetros Paula V'!$B$38:$D$41,2,0)," ")</f>
        <v>40</v>
      </c>
      <c r="AJ15" s="30" t="s">
        <v>51</v>
      </c>
      <c r="AK15" s="30">
        <f>IFERROR(VLOOKUP(AJ15,'[1]Parámetros Paula V'!$B$43:$D$45,2,0)," ")</f>
        <v>100</v>
      </c>
      <c r="AL15" s="30" t="s">
        <v>38</v>
      </c>
      <c r="AM15" s="30">
        <f>IFERROR(VLOOKUP(AL15,'[1]Parámetros Paula V'!$B$46:$D$50,2,0)," ")</f>
        <v>100</v>
      </c>
      <c r="AN15" s="30">
        <f>IFERROR(IF(Q15="No",20,(AE15*'[1]Parámetros Paula V'!$D$29)+(AG15*'[1]Parámetros Paula V'!$D$34)+(AI15*'[1]Parámetros Paula V'!$D$38)+(AK15*'[1]Parámetros Paula V'!$D$43)+(AM15*'[1]Parámetros Paula V'!$D$49))," ")</f>
        <v>79</v>
      </c>
      <c r="AO15" s="30">
        <f t="shared" si="1"/>
        <v>86.2</v>
      </c>
      <c r="AP15" s="28" t="str">
        <f>IF(AO15=" "," ",IF(AO15&lt;='[1]Parámetros Paula V'!$C$53,'[1]Parámetros Paula V'!$A$53,IF(AO15&lt;='[1]Parámetros Paula V'!$C$54,'[1]Parámetros Paula V'!$A$54,IF(AO15&lt;='[1]Parámetros Paula V'!$C$55,'[1]Parámetros Paula V'!$A$55,IF(AO15&lt;='[1]Parámetros Paula V'!$C$56,'[1]Parámetros Paula V'!$A$56,'[1]Parámetros Paula V'!$A$57)))))</f>
        <v>El control es óptimo, efectivo, eficiente, económicamente viable y ejecutándose adecuadamente.</v>
      </c>
      <c r="AQ15" s="31"/>
      <c r="AR15" s="32"/>
      <c r="AS15" s="32"/>
      <c r="AT15" s="31" t="s">
        <v>83</v>
      </c>
    </row>
    <row r="16" spans="1:49" ht="63" x14ac:dyDescent="0.2">
      <c r="A16" s="2" t="s">
        <v>79</v>
      </c>
      <c r="B16" s="28" t="s">
        <v>80</v>
      </c>
      <c r="C16" s="33" t="s">
        <v>68</v>
      </c>
      <c r="D16" s="34">
        <v>45464</v>
      </c>
      <c r="E16" s="28">
        <v>4</v>
      </c>
      <c r="F16" s="28" t="str">
        <f>VLOOKUP(E16,[1]Áreas!$D$1:$E$6,2,0)</f>
        <v>Probable</v>
      </c>
      <c r="G16" s="28">
        <v>2</v>
      </c>
      <c r="H16" s="28" t="str">
        <f>VLOOKUP(G16,[1]Áreas!$I$1:$J$6,2,0)</f>
        <v>Menor</v>
      </c>
      <c r="I16" s="28">
        <f t="shared" si="0"/>
        <v>8</v>
      </c>
      <c r="J16" s="28" t="str">
        <f>IFERROR(VLOOKUP(CONCATENATE(F16,H16),[1]Áreas!$E$8:$F$33,2,0)," ")</f>
        <v>Medio</v>
      </c>
      <c r="K16" s="28" t="s">
        <v>84</v>
      </c>
      <c r="L16" s="28" t="s">
        <v>35</v>
      </c>
      <c r="M16" s="28" t="s">
        <v>36</v>
      </c>
      <c r="N16" s="28" t="s">
        <v>68</v>
      </c>
      <c r="O16" s="28" t="s">
        <v>37</v>
      </c>
      <c r="P16" s="30">
        <f>IFERROR(VLOOKUP(O16,'[1]Parámetros Paula V'!$B$2:$D$6,2,0)," ")</f>
        <v>80</v>
      </c>
      <c r="Q16" s="30" t="s">
        <v>38</v>
      </c>
      <c r="R16" s="30">
        <f>IFERROR(VLOOKUP(Q16,'[1]Parámetros Paula V'!$B$7:$D$8,2,0)," ")</f>
        <v>100</v>
      </c>
      <c r="S16" s="30" t="s">
        <v>38</v>
      </c>
      <c r="T16" s="30">
        <f>IFERROR(VLOOKUP(S16,'[1]Parámetros Paula V'!$B$9:$D$10,2,0)," ")</f>
        <v>20</v>
      </c>
      <c r="U16" s="30" t="s">
        <v>38</v>
      </c>
      <c r="V16" s="30">
        <f>IFERROR(VLOOKUP(U16,'[1]Parámetros Paula V'!$B$11:$D$12,2,0)," ")</f>
        <v>100</v>
      </c>
      <c r="W16" s="30" t="s">
        <v>38</v>
      </c>
      <c r="X16" s="30">
        <f>IFERROR(VLOOKUP(W16,'[1]Parámetros Paula V'!$B$13:$D$16,2,0)," ")</f>
        <v>100</v>
      </c>
      <c r="Y16" s="30">
        <f>IFERROR((R16*'[1]Parámetros Paula V'!$D$7)+(T16*'[1]Parámetros Paula V'!$D$9)+(V16*'[1]Parámetros Paula V'!$D$11)+(X16*'[1]Parámetros Paula V'!$D$13)," ")</f>
        <v>72</v>
      </c>
      <c r="Z16" s="30" t="s">
        <v>38</v>
      </c>
      <c r="AA16" s="30">
        <f>IFERROR(VLOOKUP(Z16,'[1]Parámetros Paula V'!$B$18:$D$20,2,0)," ")</f>
        <v>100</v>
      </c>
      <c r="AB16" s="30" t="s">
        <v>39</v>
      </c>
      <c r="AC16" s="30">
        <f>IFERROR(IF(Q16="No",20,VLOOKUP(AB16,'[1]Parámetros Paula V'!$B$23:$D$27,2,0))," ")</f>
        <v>100</v>
      </c>
      <c r="AD16" s="30" t="s">
        <v>40</v>
      </c>
      <c r="AE16" s="30">
        <f>IFERROR(VLOOKUP(AD16,'[1]Parámetros Paula V'!$B$29:$D$31,2,0)," ")</f>
        <v>80</v>
      </c>
      <c r="AF16" s="30" t="s">
        <v>41</v>
      </c>
      <c r="AG16" s="30">
        <f>IFERROR(VLOOKUP(AF16,'[1]Parámetros Paula V'!$B$34:$D$36,2,0)," ")</f>
        <v>40</v>
      </c>
      <c r="AH16" s="30" t="s">
        <v>42</v>
      </c>
      <c r="AI16" s="30">
        <f>IFERROR(VLOOKUP(AH16,'[1]Parámetros Paula V'!$B$38:$D$41,2,0)," ")</f>
        <v>80</v>
      </c>
      <c r="AJ16" s="30" t="s">
        <v>51</v>
      </c>
      <c r="AK16" s="30">
        <f>IFERROR(VLOOKUP(AJ16,'[1]Parámetros Paula V'!$B$43:$D$45,2,0)," ")</f>
        <v>100</v>
      </c>
      <c r="AL16" s="30" t="s">
        <v>38</v>
      </c>
      <c r="AM16" s="30">
        <f>IFERROR(VLOOKUP(AL16,'[1]Parámetros Paula V'!$B$46:$D$50,2,0)," ")</f>
        <v>100</v>
      </c>
      <c r="AN16" s="30">
        <f>IFERROR(IF(Q16="No",20,(AE16*'[1]Parámetros Paula V'!$D$29)+(AG16*'[1]Parámetros Paula V'!$D$34)+(AI16*'[1]Parámetros Paula V'!$D$38)+(AK16*'[1]Parámetros Paula V'!$D$43)+(AM16*'[1]Parámetros Paula V'!$D$49))," ")</f>
        <v>89</v>
      </c>
      <c r="AO16" s="30">
        <f t="shared" si="1"/>
        <v>88.2</v>
      </c>
      <c r="AP16" s="28" t="str">
        <f>IF(AO16=" "," ",IF(AO16&lt;='[1]Parámetros Paula V'!$C$53,'[1]Parámetros Paula V'!$A$53,IF(AO16&lt;='[1]Parámetros Paula V'!$C$54,'[1]Parámetros Paula V'!$A$54,IF(AO16&lt;='[1]Parámetros Paula V'!$C$55,'[1]Parámetros Paula V'!$A$55,IF(AO16&lt;='[1]Parámetros Paula V'!$C$56,'[1]Parámetros Paula V'!$A$56,'[1]Parámetros Paula V'!$A$57)))))</f>
        <v>El control es óptimo, efectivo, eficiente, económicamente viable y ejecutándose adecuadamente.</v>
      </c>
      <c r="AQ16" s="31"/>
      <c r="AR16" s="32"/>
      <c r="AS16" s="32"/>
      <c r="AT16" s="31" t="s">
        <v>701</v>
      </c>
    </row>
    <row r="17" spans="1:46" ht="71.25" x14ac:dyDescent="0.2">
      <c r="A17" s="2" t="s">
        <v>79</v>
      </c>
      <c r="B17" s="28" t="s">
        <v>80</v>
      </c>
      <c r="C17" s="33" t="s">
        <v>68</v>
      </c>
      <c r="D17" s="34">
        <v>45464</v>
      </c>
      <c r="E17" s="28">
        <v>4</v>
      </c>
      <c r="F17" s="28" t="str">
        <f>VLOOKUP(E17,[1]Áreas!$D$1:$E$6,2,0)</f>
        <v>Probable</v>
      </c>
      <c r="G17" s="28">
        <v>2</v>
      </c>
      <c r="H17" s="28" t="str">
        <f>VLOOKUP(G17,[1]Áreas!$I$1:$J$6,2,0)</f>
        <v>Menor</v>
      </c>
      <c r="I17" s="28">
        <f t="shared" si="0"/>
        <v>8</v>
      </c>
      <c r="J17" s="28" t="str">
        <f>IFERROR(VLOOKUP(CONCATENATE(F17,H17),[1]Áreas!$E$8:$F$33,2,0)," ")</f>
        <v>Medio</v>
      </c>
      <c r="K17" s="28" t="s">
        <v>702</v>
      </c>
      <c r="L17" s="28" t="s">
        <v>35</v>
      </c>
      <c r="M17" s="28" t="s">
        <v>36</v>
      </c>
      <c r="N17" s="28" t="s">
        <v>68</v>
      </c>
      <c r="O17" s="28" t="s">
        <v>37</v>
      </c>
      <c r="P17" s="30">
        <f>IFERROR(VLOOKUP(O17,'[1]Parámetros Paula V'!$B$2:$D$6,2,0)," ")</f>
        <v>80</v>
      </c>
      <c r="Q17" s="30" t="s">
        <v>38</v>
      </c>
      <c r="R17" s="30">
        <f>IFERROR(VLOOKUP(Q17,'[1]Parámetros Paula V'!$B$7:$D$8,2,0)," ")</f>
        <v>100</v>
      </c>
      <c r="S17" s="30" t="s">
        <v>38</v>
      </c>
      <c r="T17" s="30">
        <f>IFERROR(VLOOKUP(S17,'[1]Parámetros Paula V'!$B$9:$D$10,2,0)," ")</f>
        <v>20</v>
      </c>
      <c r="U17" s="30" t="s">
        <v>38</v>
      </c>
      <c r="V17" s="30">
        <f>IFERROR(VLOOKUP(U17,'[1]Parámetros Paula V'!$B$11:$D$12,2,0)," ")</f>
        <v>100</v>
      </c>
      <c r="W17" s="30" t="s">
        <v>38</v>
      </c>
      <c r="X17" s="30">
        <f>IFERROR(VLOOKUP(W17,'[1]Parámetros Paula V'!$B$13:$D$16,2,0)," ")</f>
        <v>100</v>
      </c>
      <c r="Y17" s="30">
        <f>IFERROR((R17*'[1]Parámetros Paula V'!$D$7)+(T17*'[1]Parámetros Paula V'!$D$9)+(V17*'[1]Parámetros Paula V'!$D$11)+(X17*'[1]Parámetros Paula V'!$D$13)," ")</f>
        <v>72</v>
      </c>
      <c r="Z17" s="30" t="s">
        <v>38</v>
      </c>
      <c r="AA17" s="30">
        <f>IFERROR(VLOOKUP(Z17,'[1]Parámetros Paula V'!$B$18:$D$20,2,0)," ")</f>
        <v>100</v>
      </c>
      <c r="AB17" s="30" t="s">
        <v>39</v>
      </c>
      <c r="AC17" s="30">
        <f>IFERROR(IF(Q17="No",20,VLOOKUP(AB17,'[1]Parámetros Paula V'!$B$23:$D$27,2,0))," ")</f>
        <v>100</v>
      </c>
      <c r="AD17" s="30" t="s">
        <v>40</v>
      </c>
      <c r="AE17" s="30">
        <f>IFERROR(VLOOKUP(AD17,'[1]Parámetros Paula V'!$B$29:$D$31,2,0)," ")</f>
        <v>80</v>
      </c>
      <c r="AF17" s="30" t="s">
        <v>41</v>
      </c>
      <c r="AG17" s="30">
        <f>IFERROR(VLOOKUP(AF17,'[1]Parámetros Paula V'!$B$34:$D$36,2,0)," ")</f>
        <v>40</v>
      </c>
      <c r="AH17" s="30" t="s">
        <v>50</v>
      </c>
      <c r="AI17" s="30">
        <f>IFERROR(VLOOKUP(AH17,'[1]Parámetros Paula V'!$B$38:$D$41,2,0)," ")</f>
        <v>40</v>
      </c>
      <c r="AJ17" s="30" t="s">
        <v>51</v>
      </c>
      <c r="AK17" s="30">
        <f>IFERROR(VLOOKUP(AJ17,'[1]Parámetros Paula V'!$B$43:$D$45,2,0)," ")</f>
        <v>100</v>
      </c>
      <c r="AL17" s="30" t="s">
        <v>38</v>
      </c>
      <c r="AM17" s="30">
        <f>IFERROR(VLOOKUP(AL17,'[1]Parámetros Paula V'!$B$46:$D$50,2,0)," ")</f>
        <v>100</v>
      </c>
      <c r="AN17" s="30">
        <f>IFERROR(IF(Q17="No",20,(AE17*'[1]Parámetros Paula V'!$D$29)+(AG17*'[1]Parámetros Paula V'!$D$34)+(AI17*'[1]Parámetros Paula V'!$D$38)+(AK17*'[1]Parámetros Paula V'!$D$43)+(AM17*'[1]Parámetros Paula V'!$D$49))," ")</f>
        <v>79</v>
      </c>
      <c r="AO17" s="30">
        <f t="shared" si="1"/>
        <v>86.2</v>
      </c>
      <c r="AP17" s="28" t="str">
        <f>IF(AO17=" "," ",IF(AO17&lt;='[1]Parámetros Paula V'!$C$53,'[1]Parámetros Paula V'!$A$53,IF(AO17&lt;='[1]Parámetros Paula V'!$C$54,'[1]Parámetros Paula V'!$A$54,IF(AO17&lt;='[1]Parámetros Paula V'!$C$55,'[1]Parámetros Paula V'!$A$55,IF(AO17&lt;='[1]Parámetros Paula V'!$C$56,'[1]Parámetros Paula V'!$A$56,'[1]Parámetros Paula V'!$A$57)))))</f>
        <v>El control es óptimo, efectivo, eficiente, económicamente viable y ejecutándose adecuadamente.</v>
      </c>
      <c r="AQ17" s="31" t="s">
        <v>85</v>
      </c>
      <c r="AR17" s="32"/>
      <c r="AS17" s="32">
        <v>45505</v>
      </c>
      <c r="AT17" s="31" t="s">
        <v>703</v>
      </c>
    </row>
    <row r="18" spans="1:46" ht="57" x14ac:dyDescent="0.2">
      <c r="A18" s="2" t="s">
        <v>86</v>
      </c>
      <c r="B18" s="28" t="s">
        <v>87</v>
      </c>
      <c r="C18" s="35"/>
      <c r="D18" s="35"/>
      <c r="E18" s="28">
        <v>3</v>
      </c>
      <c r="F18" s="28" t="str">
        <f>VLOOKUP(E18,[1]Áreas!$D$1:$E$6,2,0)</f>
        <v>Posible</v>
      </c>
      <c r="G18" s="28">
        <v>10</v>
      </c>
      <c r="H18" s="28" t="str">
        <f>VLOOKUP(G18,[1]Áreas!$I$1:$J$6,2,0)</f>
        <v>Mayor</v>
      </c>
      <c r="I18" s="28">
        <f t="shared" si="0"/>
        <v>30</v>
      </c>
      <c r="J18" s="28" t="str">
        <f>IFERROR(VLOOKUP(CONCATENATE(F18,H18),[1]Áreas!$E$8:$F$33,2,0)," ")</f>
        <v>Alto</v>
      </c>
      <c r="K18" s="28" t="s">
        <v>88</v>
      </c>
      <c r="L18" s="28" t="s">
        <v>35</v>
      </c>
      <c r="M18" s="28" t="s">
        <v>36</v>
      </c>
      <c r="N18" s="28" t="s">
        <v>89</v>
      </c>
      <c r="O18" s="28" t="s">
        <v>37</v>
      </c>
      <c r="P18" s="30">
        <f>IFERROR(VLOOKUP(O18,'[1]Parámetros Paula V'!$B$2:$D$6,2,0)," ")</f>
        <v>80</v>
      </c>
      <c r="Q18" s="30" t="s">
        <v>38</v>
      </c>
      <c r="R18" s="30">
        <f>IFERROR(VLOOKUP(Q18,'[1]Parámetros Paula V'!$B$7:$D$8,2,0)," ")</f>
        <v>100</v>
      </c>
      <c r="S18" s="30" t="s">
        <v>47</v>
      </c>
      <c r="T18" s="30">
        <f>IFERROR(VLOOKUP(S18,'[1]Parámetros Paula V'!$B$9:$D$10,2,0)," ")</f>
        <v>100</v>
      </c>
      <c r="U18" s="30" t="s">
        <v>38</v>
      </c>
      <c r="V18" s="30">
        <f>IFERROR(VLOOKUP(U18,'[1]Parámetros Paula V'!$B$11:$D$12,2,0)," ")</f>
        <v>100</v>
      </c>
      <c r="W18" s="30" t="s">
        <v>38</v>
      </c>
      <c r="X18" s="30">
        <f>IFERROR(VLOOKUP(W18,'[1]Parámetros Paula V'!$B$13:$D$16,2,0)," ")</f>
        <v>100</v>
      </c>
      <c r="Y18" s="30">
        <f>IFERROR((R18*'[1]Parámetros Paula V'!$D$7)+(T18*'[1]Parámetros Paula V'!$D$9)+(V18*'[1]Parámetros Paula V'!$D$11)+(X18*'[1]Parámetros Paula V'!$D$13)," ")</f>
        <v>100</v>
      </c>
      <c r="Z18" s="30" t="s">
        <v>38</v>
      </c>
      <c r="AA18" s="30">
        <f>IFERROR(VLOOKUP(Z18,'[1]Parámetros Paula V'!$B$18:$D$20,2,0)," ")</f>
        <v>100</v>
      </c>
      <c r="AB18" s="30" t="s">
        <v>39</v>
      </c>
      <c r="AC18" s="30">
        <f>IFERROR(IF(Q18="No",20,VLOOKUP(AB18,'[1]Parámetros Paula V'!$B$23:$D$27,2,0))," ")</f>
        <v>100</v>
      </c>
      <c r="AD18" s="30" t="s">
        <v>40</v>
      </c>
      <c r="AE18" s="30">
        <f>IFERROR(VLOOKUP(AD18,'[1]Parámetros Paula V'!$B$29:$D$31,2,0)," ")</f>
        <v>80</v>
      </c>
      <c r="AF18" s="30" t="s">
        <v>41</v>
      </c>
      <c r="AG18" s="30">
        <f>IFERROR(VLOOKUP(AF18,'[1]Parámetros Paula V'!$B$34:$D$36,2,0)," ")</f>
        <v>40</v>
      </c>
      <c r="AH18" s="30" t="s">
        <v>50</v>
      </c>
      <c r="AI18" s="30">
        <f>IFERROR(VLOOKUP(AH18,'[1]Parámetros Paula V'!$B$38:$D$41,2,0)," ")</f>
        <v>40</v>
      </c>
      <c r="AJ18" s="30" t="s">
        <v>43</v>
      </c>
      <c r="AK18" s="30">
        <f>IFERROR(VLOOKUP(AJ18,'[1]Parámetros Paula V'!$B$43:$D$45,2,0)," ")</f>
        <v>80</v>
      </c>
      <c r="AL18" s="30" t="s">
        <v>38</v>
      </c>
      <c r="AM18" s="30">
        <f>IFERROR(VLOOKUP(AL18,'[1]Parámetros Paula V'!$B$46:$D$50,2,0)," ")</f>
        <v>100</v>
      </c>
      <c r="AN18" s="30">
        <f>IFERROR(IF(Q18="No",20,(AE18*'[1]Parámetros Paula V'!$D$29)+(AG18*'[1]Parámetros Paula V'!$D$34)+(AI18*'[1]Parámetros Paula V'!$D$38)+(AK18*'[1]Parámetros Paula V'!$D$43)+(AM18*'[1]Parámetros Paula V'!$D$49))," ")</f>
        <v>69</v>
      </c>
      <c r="AO18" s="30">
        <f t="shared" si="1"/>
        <v>89.8</v>
      </c>
      <c r="AP18" s="28" t="str">
        <f>IF(AO18=" "," ",IF(AO18&lt;='[1]Parámetros Paula V'!$C$53,'[1]Parámetros Paula V'!$A$53,IF(AO18&lt;='[1]Parámetros Paula V'!$C$54,'[1]Parámetros Paula V'!$A$54,IF(AO18&lt;='[1]Parámetros Paula V'!$C$55,'[1]Parámetros Paula V'!$A$55,IF(AO18&lt;='[1]Parámetros Paula V'!$C$56,'[1]Parámetros Paula V'!$A$56,'[1]Parámetros Paula V'!$A$57)))))</f>
        <v>El control es óptimo, efectivo, eficiente, económicamente viable y ejecutándose adecuadamente.</v>
      </c>
      <c r="AQ18" s="31"/>
      <c r="AR18" s="32"/>
      <c r="AS18" s="32"/>
      <c r="AT18" s="31" t="s">
        <v>704</v>
      </c>
    </row>
    <row r="19" spans="1:46" ht="57" x14ac:dyDescent="0.2">
      <c r="A19" s="2" t="s">
        <v>86</v>
      </c>
      <c r="B19" s="28" t="s">
        <v>87</v>
      </c>
      <c r="C19" s="35"/>
      <c r="D19" s="35"/>
      <c r="E19" s="28">
        <v>3</v>
      </c>
      <c r="F19" s="28" t="str">
        <f>VLOOKUP(E19,[1]Áreas!$D$1:$E$6,2,0)</f>
        <v>Posible</v>
      </c>
      <c r="G19" s="28">
        <v>10</v>
      </c>
      <c r="H19" s="28" t="str">
        <f>VLOOKUP(G19,[1]Áreas!$I$1:$J$6,2,0)</f>
        <v>Mayor</v>
      </c>
      <c r="I19" s="28">
        <f t="shared" si="0"/>
        <v>30</v>
      </c>
      <c r="J19" s="28" t="str">
        <f>IFERROR(VLOOKUP(CONCATENATE(F19,H19),[1]Áreas!$E$8:$F$33,2,0)," ")</f>
        <v>Alto</v>
      </c>
      <c r="K19" s="28" t="s">
        <v>90</v>
      </c>
      <c r="L19" s="28" t="s">
        <v>35</v>
      </c>
      <c r="M19" s="28" t="s">
        <v>36</v>
      </c>
      <c r="N19" s="28" t="s">
        <v>89</v>
      </c>
      <c r="O19" s="28" t="s">
        <v>37</v>
      </c>
      <c r="P19" s="30">
        <f>IFERROR(VLOOKUP(O19,'[1]Parámetros Paula V'!$B$2:$D$6,2,0)," ")</f>
        <v>80</v>
      </c>
      <c r="Q19" s="30" t="s">
        <v>38</v>
      </c>
      <c r="R19" s="30">
        <f>IFERROR(VLOOKUP(Q19,'[1]Parámetros Paula V'!$B$7:$D$8,2,0)," ")</f>
        <v>100</v>
      </c>
      <c r="S19" s="30" t="s">
        <v>47</v>
      </c>
      <c r="T19" s="30">
        <f>IFERROR(VLOOKUP(S19,'[1]Parámetros Paula V'!$B$9:$D$10,2,0)," ")</f>
        <v>100</v>
      </c>
      <c r="U19" s="30" t="s">
        <v>38</v>
      </c>
      <c r="V19" s="30">
        <f>IFERROR(VLOOKUP(U19,'[1]Parámetros Paula V'!$B$11:$D$12,2,0)," ")</f>
        <v>100</v>
      </c>
      <c r="W19" s="30" t="s">
        <v>38</v>
      </c>
      <c r="X19" s="30">
        <f>IFERROR(VLOOKUP(W19,'[1]Parámetros Paula V'!$B$13:$D$16,2,0)," ")</f>
        <v>100</v>
      </c>
      <c r="Y19" s="30">
        <f>IFERROR((R19*'[1]Parámetros Paula V'!$D$7)+(T19*'[1]Parámetros Paula V'!$D$9)+(V19*'[1]Parámetros Paula V'!$D$11)+(X19*'[1]Parámetros Paula V'!$D$13)," ")</f>
        <v>100</v>
      </c>
      <c r="Z19" s="30" t="s">
        <v>38</v>
      </c>
      <c r="AA19" s="30">
        <f>IFERROR(VLOOKUP(Z19,'[1]Parámetros Paula V'!$B$18:$D$20,2,0)," ")</f>
        <v>100</v>
      </c>
      <c r="AB19" s="30" t="s">
        <v>39</v>
      </c>
      <c r="AC19" s="30">
        <f>IFERROR(IF(Q19="No",20,VLOOKUP(AB19,'[1]Parámetros Paula V'!$B$23:$D$27,2,0))," ")</f>
        <v>100</v>
      </c>
      <c r="AD19" s="30" t="s">
        <v>40</v>
      </c>
      <c r="AE19" s="30">
        <f>IFERROR(VLOOKUP(AD19,'[1]Parámetros Paula V'!$B$29:$D$31,2,0)," ")</f>
        <v>80</v>
      </c>
      <c r="AF19" s="30" t="s">
        <v>41</v>
      </c>
      <c r="AG19" s="30">
        <f>IFERROR(VLOOKUP(AF19,'[1]Parámetros Paula V'!$B$34:$D$36,2,0)," ")</f>
        <v>40</v>
      </c>
      <c r="AH19" s="30" t="s">
        <v>50</v>
      </c>
      <c r="AI19" s="30">
        <f>IFERROR(VLOOKUP(AH19,'[1]Parámetros Paula V'!$B$38:$D$41,2,0)," ")</f>
        <v>40</v>
      </c>
      <c r="AJ19" s="30" t="s">
        <v>43</v>
      </c>
      <c r="AK19" s="30">
        <f>IFERROR(VLOOKUP(AJ19,'[1]Parámetros Paula V'!$B$43:$D$45,2,0)," ")</f>
        <v>80</v>
      </c>
      <c r="AL19" s="30" t="s">
        <v>38</v>
      </c>
      <c r="AM19" s="30">
        <f>IFERROR(VLOOKUP(AL19,'[1]Parámetros Paula V'!$B$46:$D$50,2,0)," ")</f>
        <v>100</v>
      </c>
      <c r="AN19" s="30">
        <f>IFERROR(IF(Q19="No",20,(AE19*'[1]Parámetros Paula V'!$D$29)+(AG19*'[1]Parámetros Paula V'!$D$34)+(AI19*'[1]Parámetros Paula V'!$D$38)+(AK19*'[1]Parámetros Paula V'!$D$43)+(AM19*'[1]Parámetros Paula V'!$D$49))," ")</f>
        <v>69</v>
      </c>
      <c r="AO19" s="30">
        <f t="shared" si="1"/>
        <v>89.8</v>
      </c>
      <c r="AP19" s="28" t="str">
        <f>IF(AO19=" "," ",IF(AO19&lt;='[1]Parámetros Paula V'!$C$53,'[1]Parámetros Paula V'!$A$53,IF(AO19&lt;='[1]Parámetros Paula V'!$C$54,'[1]Parámetros Paula V'!$A$54,IF(AO19&lt;='[1]Parámetros Paula V'!$C$55,'[1]Parámetros Paula V'!$A$55,IF(AO19&lt;='[1]Parámetros Paula V'!$C$56,'[1]Parámetros Paula V'!$A$56,'[1]Parámetros Paula V'!$A$57)))))</f>
        <v>El control es óptimo, efectivo, eficiente, económicamente viable y ejecutándose adecuadamente.</v>
      </c>
      <c r="AQ19" s="31"/>
      <c r="AR19" s="32"/>
      <c r="AS19" s="32"/>
      <c r="AT19" s="31" t="s">
        <v>676</v>
      </c>
    </row>
    <row r="20" spans="1:46" ht="57" x14ac:dyDescent="0.2">
      <c r="A20" s="2" t="s">
        <v>86</v>
      </c>
      <c r="B20" s="28" t="s">
        <v>87</v>
      </c>
      <c r="C20" s="35"/>
      <c r="D20" s="35"/>
      <c r="E20" s="28">
        <v>3</v>
      </c>
      <c r="F20" s="28" t="str">
        <f>VLOOKUP(E20,[1]Áreas!$D$1:$E$6,2,0)</f>
        <v>Posible</v>
      </c>
      <c r="G20" s="28">
        <v>10</v>
      </c>
      <c r="H20" s="28" t="str">
        <f>VLOOKUP(G20,[1]Áreas!$I$1:$J$6,2,0)</f>
        <v>Mayor</v>
      </c>
      <c r="I20" s="28">
        <f t="shared" si="0"/>
        <v>30</v>
      </c>
      <c r="J20" s="28" t="str">
        <f>IFERROR(VLOOKUP(CONCATENATE(F20,H20),[1]Áreas!$E$8:$F$33,2,0)," ")</f>
        <v>Alto</v>
      </c>
      <c r="K20" s="28" t="s">
        <v>91</v>
      </c>
      <c r="L20" s="28" t="s">
        <v>35</v>
      </c>
      <c r="M20" s="28" t="s">
        <v>36</v>
      </c>
      <c r="N20" s="28" t="s">
        <v>89</v>
      </c>
      <c r="O20" s="28" t="s">
        <v>37</v>
      </c>
      <c r="P20" s="30">
        <f>IFERROR(VLOOKUP(O20,'[1]Parámetros Paula V'!$B$2:$D$6,2,0)," ")</f>
        <v>80</v>
      </c>
      <c r="Q20" s="30" t="s">
        <v>38</v>
      </c>
      <c r="R20" s="30">
        <f>IFERROR(VLOOKUP(Q20,'[1]Parámetros Paula V'!$B$7:$D$8,2,0)," ")</f>
        <v>100</v>
      </c>
      <c r="S20" s="30" t="s">
        <v>47</v>
      </c>
      <c r="T20" s="30">
        <f>IFERROR(VLOOKUP(S20,'[1]Parámetros Paula V'!$B$9:$D$10,2,0)," ")</f>
        <v>100</v>
      </c>
      <c r="U20" s="30" t="s">
        <v>38</v>
      </c>
      <c r="V20" s="30">
        <f>IFERROR(VLOOKUP(U20,'[1]Parámetros Paula V'!$B$11:$D$12,2,0)," ")</f>
        <v>100</v>
      </c>
      <c r="W20" s="30" t="s">
        <v>38</v>
      </c>
      <c r="X20" s="30">
        <f>IFERROR(VLOOKUP(W20,'[1]Parámetros Paula V'!$B$13:$D$16,2,0)," ")</f>
        <v>100</v>
      </c>
      <c r="Y20" s="30">
        <f>IFERROR((R20*'[1]Parámetros Paula V'!$D$7)+(T20*'[1]Parámetros Paula V'!$D$9)+(V20*'[1]Parámetros Paula V'!$D$11)+(X20*'[1]Parámetros Paula V'!$D$13)," ")</f>
        <v>100</v>
      </c>
      <c r="Z20" s="30" t="s">
        <v>38</v>
      </c>
      <c r="AA20" s="30">
        <f>IFERROR(VLOOKUP(Z20,'[1]Parámetros Paula V'!$B$18:$D$20,2,0)," ")</f>
        <v>100</v>
      </c>
      <c r="AB20" s="30" t="s">
        <v>39</v>
      </c>
      <c r="AC20" s="30">
        <f>IFERROR(IF(Q20="No",20,VLOOKUP(AB20,'[1]Parámetros Paula V'!$B$23:$D$27,2,0))," ")</f>
        <v>100</v>
      </c>
      <c r="AD20" s="30" t="s">
        <v>40</v>
      </c>
      <c r="AE20" s="30">
        <f>IFERROR(VLOOKUP(AD20,'[1]Parámetros Paula V'!$B$29:$D$31,2,0)," ")</f>
        <v>80</v>
      </c>
      <c r="AF20" s="30" t="s">
        <v>41</v>
      </c>
      <c r="AG20" s="30">
        <f>IFERROR(VLOOKUP(AF20,'[1]Parámetros Paula V'!$B$34:$D$36,2,0)," ")</f>
        <v>40</v>
      </c>
      <c r="AH20" s="30" t="s">
        <v>50</v>
      </c>
      <c r="AI20" s="30">
        <f>IFERROR(VLOOKUP(AH20,'[1]Parámetros Paula V'!$B$38:$D$41,2,0)," ")</f>
        <v>40</v>
      </c>
      <c r="AJ20" s="30" t="s">
        <v>43</v>
      </c>
      <c r="AK20" s="30">
        <f>IFERROR(VLOOKUP(AJ20,'[1]Parámetros Paula V'!$B$43:$D$45,2,0)," ")</f>
        <v>80</v>
      </c>
      <c r="AL20" s="30" t="s">
        <v>38</v>
      </c>
      <c r="AM20" s="30">
        <f>IFERROR(VLOOKUP(AL20,'[1]Parámetros Paula V'!$B$46:$D$50,2,0)," ")</f>
        <v>100</v>
      </c>
      <c r="AN20" s="30">
        <f>IFERROR(IF(Q20="No",20,(AE20*'[1]Parámetros Paula V'!$D$29)+(AG20*'[1]Parámetros Paula V'!$D$34)+(AI20*'[1]Parámetros Paula V'!$D$38)+(AK20*'[1]Parámetros Paula V'!$D$43)+(AM20*'[1]Parámetros Paula V'!$D$49))," ")</f>
        <v>69</v>
      </c>
      <c r="AO20" s="30">
        <f t="shared" si="1"/>
        <v>89.8</v>
      </c>
      <c r="AP20" s="28" t="str">
        <f>IF(AO20=" "," ",IF(AO20&lt;='[1]Parámetros Paula V'!$C$53,'[1]Parámetros Paula V'!$A$53,IF(AO20&lt;='[1]Parámetros Paula V'!$C$54,'[1]Parámetros Paula V'!$A$54,IF(AO20&lt;='[1]Parámetros Paula V'!$C$55,'[1]Parámetros Paula V'!$A$55,IF(AO20&lt;='[1]Parámetros Paula V'!$C$56,'[1]Parámetros Paula V'!$A$56,'[1]Parámetros Paula V'!$A$57)))))</f>
        <v>El control es óptimo, efectivo, eficiente, económicamente viable y ejecutándose adecuadamente.</v>
      </c>
      <c r="AQ20" s="31"/>
      <c r="AR20" s="32"/>
      <c r="AS20" s="32"/>
      <c r="AT20" s="31" t="s">
        <v>705</v>
      </c>
    </row>
    <row r="21" spans="1:46" ht="57" x14ac:dyDescent="0.2">
      <c r="A21" s="2" t="s">
        <v>86</v>
      </c>
      <c r="B21" s="28" t="s">
        <v>87</v>
      </c>
      <c r="C21" s="35"/>
      <c r="D21" s="35"/>
      <c r="E21" s="28">
        <v>3</v>
      </c>
      <c r="F21" s="28" t="str">
        <f>VLOOKUP(E21,[1]Áreas!$D$1:$E$6,2,0)</f>
        <v>Posible</v>
      </c>
      <c r="G21" s="28">
        <v>10</v>
      </c>
      <c r="H21" s="28" t="str">
        <f>VLOOKUP(G21,[1]Áreas!$I$1:$J$6,2,0)</f>
        <v>Mayor</v>
      </c>
      <c r="I21" s="28">
        <f t="shared" si="0"/>
        <v>30</v>
      </c>
      <c r="J21" s="28" t="str">
        <f>IFERROR(VLOOKUP(CONCATENATE(F21,H21),[1]Áreas!$E$8:$F$33,2,0)," ")</f>
        <v>Alto</v>
      </c>
      <c r="K21" s="28" t="s">
        <v>92</v>
      </c>
      <c r="L21" s="28" t="s">
        <v>35</v>
      </c>
      <c r="M21" s="28" t="s">
        <v>36</v>
      </c>
      <c r="N21" s="28" t="s">
        <v>89</v>
      </c>
      <c r="O21" s="28" t="s">
        <v>37</v>
      </c>
      <c r="P21" s="30">
        <f>IFERROR(VLOOKUP(O21,'[1]Parámetros Paula V'!$B$2:$D$6,2,0)," ")</f>
        <v>80</v>
      </c>
      <c r="Q21" s="30" t="s">
        <v>38</v>
      </c>
      <c r="R21" s="30">
        <f>IFERROR(VLOOKUP(Q21,'[1]Parámetros Paula V'!$B$7:$D$8,2,0)," ")</f>
        <v>100</v>
      </c>
      <c r="S21" s="30" t="s">
        <v>47</v>
      </c>
      <c r="T21" s="30">
        <f>IFERROR(VLOOKUP(S21,'[1]Parámetros Paula V'!$B$9:$D$10,2,0)," ")</f>
        <v>100</v>
      </c>
      <c r="U21" s="30" t="s">
        <v>38</v>
      </c>
      <c r="V21" s="30">
        <f>IFERROR(VLOOKUP(U21,'[1]Parámetros Paula V'!$B$11:$D$12,2,0)," ")</f>
        <v>100</v>
      </c>
      <c r="W21" s="30" t="s">
        <v>38</v>
      </c>
      <c r="X21" s="30">
        <f>IFERROR(VLOOKUP(W21,'[1]Parámetros Paula V'!$B$13:$D$16,2,0)," ")</f>
        <v>100</v>
      </c>
      <c r="Y21" s="30">
        <f>IFERROR((R21*'[1]Parámetros Paula V'!$D$7)+(T21*'[1]Parámetros Paula V'!$D$9)+(V21*'[1]Parámetros Paula V'!$D$11)+(X21*'[1]Parámetros Paula V'!$D$13)," ")</f>
        <v>100</v>
      </c>
      <c r="Z21" s="30" t="s">
        <v>38</v>
      </c>
      <c r="AA21" s="30">
        <f>IFERROR(VLOOKUP(Z21,'[1]Parámetros Paula V'!$B$18:$D$20,2,0)," ")</f>
        <v>100</v>
      </c>
      <c r="AB21" s="30" t="s">
        <v>39</v>
      </c>
      <c r="AC21" s="30">
        <f>IFERROR(IF(Q21="No",20,VLOOKUP(AB21,'[1]Parámetros Paula V'!$B$23:$D$27,2,0))," ")</f>
        <v>100</v>
      </c>
      <c r="AD21" s="30" t="s">
        <v>40</v>
      </c>
      <c r="AE21" s="30">
        <f>IFERROR(VLOOKUP(AD21,'[1]Parámetros Paula V'!$B$29:$D$31,2,0)," ")</f>
        <v>80</v>
      </c>
      <c r="AF21" s="30" t="s">
        <v>41</v>
      </c>
      <c r="AG21" s="30">
        <f>IFERROR(VLOOKUP(AF21,'[1]Parámetros Paula V'!$B$34:$D$36,2,0)," ")</f>
        <v>40</v>
      </c>
      <c r="AH21" s="30" t="s">
        <v>50</v>
      </c>
      <c r="AI21" s="30">
        <f>IFERROR(VLOOKUP(AH21,'[1]Parámetros Paula V'!$B$38:$D$41,2,0)," ")</f>
        <v>40</v>
      </c>
      <c r="AJ21" s="30" t="s">
        <v>43</v>
      </c>
      <c r="AK21" s="30">
        <f>IFERROR(VLOOKUP(AJ21,'[1]Parámetros Paula V'!$B$43:$D$45,2,0)," ")</f>
        <v>80</v>
      </c>
      <c r="AL21" s="30" t="s">
        <v>38</v>
      </c>
      <c r="AM21" s="30">
        <f>IFERROR(VLOOKUP(AL21,'[1]Parámetros Paula V'!$B$46:$D$50,2,0)," ")</f>
        <v>100</v>
      </c>
      <c r="AN21" s="30">
        <f>IFERROR(IF(Q21="No",20,(AE21*'[1]Parámetros Paula V'!$D$29)+(AG21*'[1]Parámetros Paula V'!$D$34)+(AI21*'[1]Parámetros Paula V'!$D$38)+(AK21*'[1]Parámetros Paula V'!$D$43)+(AM21*'[1]Parámetros Paula V'!$D$49))," ")</f>
        <v>69</v>
      </c>
      <c r="AO21" s="30">
        <f t="shared" si="1"/>
        <v>89.8</v>
      </c>
      <c r="AP21" s="28" t="str">
        <f>IF(AO21=" "," ",IF(AO21&lt;='[1]Parámetros Paula V'!$C$53,'[1]Parámetros Paula V'!$A$53,IF(AO21&lt;='[1]Parámetros Paula V'!$C$54,'[1]Parámetros Paula V'!$A$54,IF(AO21&lt;='[1]Parámetros Paula V'!$C$55,'[1]Parámetros Paula V'!$A$55,IF(AO21&lt;='[1]Parámetros Paula V'!$C$56,'[1]Parámetros Paula V'!$A$56,'[1]Parámetros Paula V'!$A$57)))))</f>
        <v>El control es óptimo, efectivo, eficiente, económicamente viable y ejecutándose adecuadamente.</v>
      </c>
      <c r="AQ21" s="31"/>
      <c r="AR21" s="32"/>
      <c r="AS21" s="32"/>
      <c r="AT21" s="31" t="s">
        <v>706</v>
      </c>
    </row>
    <row r="22" spans="1:46" ht="57" x14ac:dyDescent="0.2">
      <c r="A22" s="2" t="s">
        <v>86</v>
      </c>
      <c r="B22" s="28" t="s">
        <v>87</v>
      </c>
      <c r="C22" s="35"/>
      <c r="D22" s="35"/>
      <c r="E22" s="28">
        <v>3</v>
      </c>
      <c r="F22" s="28" t="str">
        <f>VLOOKUP(E22,[1]Áreas!$D$1:$E$6,2,0)</f>
        <v>Posible</v>
      </c>
      <c r="G22" s="28">
        <v>10</v>
      </c>
      <c r="H22" s="28" t="str">
        <f>VLOOKUP(G22,[1]Áreas!$I$1:$J$6,2,0)</f>
        <v>Mayor</v>
      </c>
      <c r="I22" s="28">
        <f t="shared" si="0"/>
        <v>30</v>
      </c>
      <c r="J22" s="28" t="str">
        <f>IFERROR(VLOOKUP(CONCATENATE(F22,H22),[1]Áreas!$E$8:$F$33,2,0)," ")</f>
        <v>Alto</v>
      </c>
      <c r="K22" s="28" t="s">
        <v>707</v>
      </c>
      <c r="L22" s="28" t="s">
        <v>35</v>
      </c>
      <c r="M22" s="28" t="s">
        <v>36</v>
      </c>
      <c r="N22" s="28" t="s">
        <v>89</v>
      </c>
      <c r="O22" s="28" t="s">
        <v>37</v>
      </c>
      <c r="P22" s="30">
        <f>IFERROR(VLOOKUP(O22,'[1]Parámetros Paula V'!$B$2:$D$6,2,0)," ")</f>
        <v>80</v>
      </c>
      <c r="Q22" s="30" t="s">
        <v>38</v>
      </c>
      <c r="R22" s="30">
        <f>IFERROR(VLOOKUP(Q22,'[1]Parámetros Paula V'!$B$7:$D$8,2,0)," ")</f>
        <v>100</v>
      </c>
      <c r="S22" s="30" t="s">
        <v>47</v>
      </c>
      <c r="T22" s="30">
        <f>IFERROR(VLOOKUP(S22,'[1]Parámetros Paula V'!$B$9:$D$10,2,0)," ")</f>
        <v>100</v>
      </c>
      <c r="U22" s="30" t="s">
        <v>38</v>
      </c>
      <c r="V22" s="30">
        <f>IFERROR(VLOOKUP(U22,'[1]Parámetros Paula V'!$B$11:$D$12,2,0)," ")</f>
        <v>100</v>
      </c>
      <c r="W22" s="30" t="s">
        <v>38</v>
      </c>
      <c r="X22" s="30">
        <f>IFERROR(VLOOKUP(W22,'[1]Parámetros Paula V'!$B$13:$D$16,2,0)," ")</f>
        <v>100</v>
      </c>
      <c r="Y22" s="30">
        <f>IFERROR((R22*'[1]Parámetros Paula V'!$D$7)+(T22*'[1]Parámetros Paula V'!$D$9)+(V22*'[1]Parámetros Paula V'!$D$11)+(X22*'[1]Parámetros Paula V'!$D$13)," ")</f>
        <v>100</v>
      </c>
      <c r="Z22" s="30" t="s">
        <v>38</v>
      </c>
      <c r="AA22" s="30">
        <f>IFERROR(VLOOKUP(Z22,'[1]Parámetros Paula V'!$B$18:$D$20,2,0)," ")</f>
        <v>100</v>
      </c>
      <c r="AB22" s="30" t="s">
        <v>39</v>
      </c>
      <c r="AC22" s="30">
        <f>IFERROR(IF(Q22="No",20,VLOOKUP(AB22,'[1]Parámetros Paula V'!$B$23:$D$27,2,0))," ")</f>
        <v>100</v>
      </c>
      <c r="AD22" s="30" t="s">
        <v>40</v>
      </c>
      <c r="AE22" s="30">
        <f>IFERROR(VLOOKUP(AD22,'[1]Parámetros Paula V'!$B$29:$D$31,2,0)," ")</f>
        <v>80</v>
      </c>
      <c r="AF22" s="30" t="s">
        <v>41</v>
      </c>
      <c r="AG22" s="30">
        <f>IFERROR(VLOOKUP(AF22,'[1]Parámetros Paula V'!$B$34:$D$36,2,0)," ")</f>
        <v>40</v>
      </c>
      <c r="AH22" s="30" t="s">
        <v>50</v>
      </c>
      <c r="AI22" s="30">
        <f>IFERROR(VLOOKUP(AH22,'[1]Parámetros Paula V'!$B$38:$D$41,2,0)," ")</f>
        <v>40</v>
      </c>
      <c r="AJ22" s="30" t="s">
        <v>43</v>
      </c>
      <c r="AK22" s="30">
        <f>IFERROR(VLOOKUP(AJ22,'[1]Parámetros Paula V'!$B$43:$D$45,2,0)," ")</f>
        <v>80</v>
      </c>
      <c r="AL22" s="30" t="s">
        <v>38</v>
      </c>
      <c r="AM22" s="30">
        <f>IFERROR(VLOOKUP(AL22,'[1]Parámetros Paula V'!$B$46:$D$50,2,0)," ")</f>
        <v>100</v>
      </c>
      <c r="AN22" s="30">
        <f>IFERROR(IF(Q22="No",20,(AE22*'[1]Parámetros Paula V'!$D$29)+(AG22*'[1]Parámetros Paula V'!$D$34)+(AI22*'[1]Parámetros Paula V'!$D$38)+(AK22*'[1]Parámetros Paula V'!$D$43)+(AM22*'[1]Parámetros Paula V'!$D$49))," ")</f>
        <v>69</v>
      </c>
      <c r="AO22" s="30">
        <f t="shared" si="1"/>
        <v>89.8</v>
      </c>
      <c r="AP22" s="28" t="str">
        <f>IF(AO22=" "," ",IF(AO22&lt;='[1]Parámetros Paula V'!$C$53,'[1]Parámetros Paula V'!$A$53,IF(AO22&lt;='[1]Parámetros Paula V'!$C$54,'[1]Parámetros Paula V'!$A$54,IF(AO22&lt;='[1]Parámetros Paula V'!$C$55,'[1]Parámetros Paula V'!$A$55,IF(AO22&lt;='[1]Parámetros Paula V'!$C$56,'[1]Parámetros Paula V'!$A$56,'[1]Parámetros Paula V'!$A$57)))))</f>
        <v>El control es óptimo, efectivo, eficiente, económicamente viable y ejecutándose adecuadamente.</v>
      </c>
      <c r="AQ22" s="31"/>
      <c r="AR22" s="32"/>
      <c r="AS22" s="32"/>
      <c r="AT22" s="31" t="s">
        <v>708</v>
      </c>
    </row>
    <row r="23" spans="1:46" ht="85.5" x14ac:dyDescent="0.2">
      <c r="A23" s="2" t="s">
        <v>93</v>
      </c>
      <c r="B23" s="28" t="s">
        <v>94</v>
      </c>
      <c r="C23" s="35"/>
      <c r="D23" s="35"/>
      <c r="E23" s="28">
        <v>4</v>
      </c>
      <c r="F23" s="28" t="str">
        <f>VLOOKUP(E23,[1]Áreas!$D$1:$E$6,2,0)</f>
        <v>Probable</v>
      </c>
      <c r="G23" s="28">
        <v>10</v>
      </c>
      <c r="H23" s="28" t="str">
        <f>VLOOKUP(G23,[1]Áreas!$I$1:$J$6,2,0)</f>
        <v>Mayor</v>
      </c>
      <c r="I23" s="28">
        <f t="shared" si="0"/>
        <v>40</v>
      </c>
      <c r="J23" s="28" t="str">
        <f>IFERROR(VLOOKUP(CONCATENATE(F23,H23),[1]Áreas!$E$8:$F$33,2,0)," ")</f>
        <v>Extremo</v>
      </c>
      <c r="K23" s="28" t="s">
        <v>95</v>
      </c>
      <c r="L23" s="28" t="s">
        <v>35</v>
      </c>
      <c r="M23" s="28" t="s">
        <v>36</v>
      </c>
      <c r="N23" s="28" t="s">
        <v>89</v>
      </c>
      <c r="O23" s="28" t="s">
        <v>37</v>
      </c>
      <c r="P23" s="30">
        <f>IFERROR(VLOOKUP(O23,'[1]Parámetros Paula V'!$B$2:$D$6,2,0)," ")</f>
        <v>80</v>
      </c>
      <c r="Q23" s="30" t="s">
        <v>47</v>
      </c>
      <c r="R23" s="30">
        <f>IFERROR(VLOOKUP(Q23,'[1]Parámetros Paula V'!$B$7:$D$8,2,0)," ")</f>
        <v>20</v>
      </c>
      <c r="S23" s="30" t="s">
        <v>38</v>
      </c>
      <c r="T23" s="30">
        <f>IFERROR(VLOOKUP(S23,'[1]Parámetros Paula V'!$B$9:$D$10,2,0)," ")</f>
        <v>20</v>
      </c>
      <c r="U23" s="30" t="s">
        <v>47</v>
      </c>
      <c r="V23" s="30">
        <f>IFERROR(VLOOKUP(U23,'[1]Parámetros Paula V'!$B$11:$D$12,2,0)," ")</f>
        <v>20</v>
      </c>
      <c r="W23" s="30" t="s">
        <v>47</v>
      </c>
      <c r="X23" s="30">
        <f>IFERROR(VLOOKUP(W23,'[1]Parámetros Paula V'!$B$13:$D$16,2,0)," ")</f>
        <v>20</v>
      </c>
      <c r="Y23" s="30">
        <f>IFERROR((R23*'[1]Parámetros Paula V'!$D$7)+(T23*'[1]Parámetros Paula V'!$D$9)+(V23*'[1]Parámetros Paula V'!$D$11)+(X23*'[1]Parámetros Paula V'!$D$13)," ")</f>
        <v>20</v>
      </c>
      <c r="Z23" s="30" t="s">
        <v>38</v>
      </c>
      <c r="AA23" s="30">
        <f>IFERROR(VLOOKUP(Z23,'[1]Parámetros Paula V'!$B$18:$D$20,2,0)," ")</f>
        <v>100</v>
      </c>
      <c r="AB23" s="30" t="s">
        <v>96</v>
      </c>
      <c r="AC23" s="30">
        <f>IFERROR(IF(Q23="No",20,VLOOKUP(AB23,'[1]Parámetros Paula V'!$B$23:$D$27,2,0))," ")</f>
        <v>20</v>
      </c>
      <c r="AD23" s="30" t="s">
        <v>40</v>
      </c>
      <c r="AE23" s="30">
        <f>IFERROR(VLOOKUP(AD23,'[1]Parámetros Paula V'!$B$29:$D$31,2,0)," ")</f>
        <v>80</v>
      </c>
      <c r="AF23" s="30" t="s">
        <v>41</v>
      </c>
      <c r="AG23" s="30">
        <f>IFERROR(VLOOKUP(AF23,'[1]Parámetros Paula V'!$B$34:$D$36,2,0)," ")</f>
        <v>40</v>
      </c>
      <c r="AH23" s="30" t="s">
        <v>47</v>
      </c>
      <c r="AI23" s="30">
        <f>IFERROR(VLOOKUP(AH23,'[1]Parámetros Paula V'!$B$38:$D$41,2,0)," ")</f>
        <v>20</v>
      </c>
      <c r="AJ23" s="30" t="s">
        <v>97</v>
      </c>
      <c r="AK23" s="30">
        <f>IFERROR(VLOOKUP(AJ23,'[1]Parámetros Paula V'!$B$43:$D$45,2,0)," ")</f>
        <v>40</v>
      </c>
      <c r="AL23" s="30" t="s">
        <v>47</v>
      </c>
      <c r="AM23" s="30">
        <f>IFERROR(VLOOKUP(AL23,'[1]Parámetros Paula V'!$B$46:$D$50,2,0)," ")</f>
        <v>20</v>
      </c>
      <c r="AN23" s="30">
        <f>IFERROR(IF(Q23="No",20,(AE23*'[1]Parámetros Paula V'!$D$29)+(AG23*'[1]Parámetros Paula V'!$D$34)+(AI23*'[1]Parámetros Paula V'!$D$38)+(AK23*'[1]Parámetros Paula V'!$D$43)+(AM23*'[1]Parámetros Paula V'!$D$49))," ")</f>
        <v>20</v>
      </c>
      <c r="AO23" s="30">
        <f t="shared" si="1"/>
        <v>48</v>
      </c>
      <c r="AP23" s="28" t="str">
        <f>IF(AO23=" "," ",IF(AO23&lt;='[1]Parámetros Paula V'!$C$53,'[1]Parámetros Paula V'!$A$53,IF(AO23&lt;='[1]Parámetros Paula V'!$C$54,'[1]Parámetros Paula V'!$A$54,IF(AO23&lt;='[1]Parámetros Paula V'!$C$55,'[1]Parámetros Paula V'!$A$55,IF(AO23&lt;='[1]Parámetros Paula V'!$C$56,'[1]Parámetros Paula V'!$A$56,'[1]Parámetros Paula V'!$A$57)))))</f>
        <v>El control cumple parcialmente el objetivo de mitigación del riesgo, el diseño y/o ejecución del control requiere mejoras. Se debe establecer planes de mejoramiento a mediano plazo</v>
      </c>
      <c r="AQ23" s="31"/>
      <c r="AR23" s="32"/>
      <c r="AS23" s="32"/>
      <c r="AT23" s="31" t="s">
        <v>709</v>
      </c>
    </row>
    <row r="24" spans="1:46" ht="118.5" customHeight="1" x14ac:dyDescent="0.2">
      <c r="A24" s="2" t="s">
        <v>93</v>
      </c>
      <c r="B24" s="28" t="s">
        <v>94</v>
      </c>
      <c r="C24" s="28" t="s">
        <v>98</v>
      </c>
      <c r="D24" s="29" t="s">
        <v>99</v>
      </c>
      <c r="E24" s="28">
        <v>4</v>
      </c>
      <c r="F24" s="28" t="str">
        <f>VLOOKUP(E24,[1]Áreas!$D$1:$E$6,2,0)</f>
        <v>Probable</v>
      </c>
      <c r="G24" s="28">
        <v>10</v>
      </c>
      <c r="H24" s="28" t="str">
        <f>VLOOKUP(G24,[1]Áreas!$I$1:$J$6,2,0)</f>
        <v>Mayor</v>
      </c>
      <c r="I24" s="28">
        <f t="shared" si="0"/>
        <v>40</v>
      </c>
      <c r="J24" s="28" t="str">
        <f>IFERROR(VLOOKUP(CONCATENATE(F24,H24),[1]Áreas!$E$8:$F$33,2,0)," ")</f>
        <v>Extremo</v>
      </c>
      <c r="K24" s="28" t="s">
        <v>677</v>
      </c>
      <c r="L24" s="28" t="s">
        <v>35</v>
      </c>
      <c r="M24" s="28" t="s">
        <v>100</v>
      </c>
      <c r="N24" s="28" t="s">
        <v>101</v>
      </c>
      <c r="O24" s="28" t="s">
        <v>37</v>
      </c>
      <c r="P24" s="30">
        <f>IFERROR(VLOOKUP(O24,'[1]Parámetros Paula V'!$B$2:$D$6,2,0)," ")</f>
        <v>80</v>
      </c>
      <c r="Q24" s="30" t="s">
        <v>38</v>
      </c>
      <c r="R24" s="30">
        <f>IFERROR(VLOOKUP(Q24,'[1]Parámetros Paula V'!$B$7:$D$8,2,0)," ")</f>
        <v>100</v>
      </c>
      <c r="S24" s="30" t="s">
        <v>38</v>
      </c>
      <c r="T24" s="30">
        <f>IFERROR(VLOOKUP(S24,'[1]Parámetros Paula V'!$B$9:$D$10,2,0)," ")</f>
        <v>20</v>
      </c>
      <c r="U24" s="30" t="s">
        <v>38</v>
      </c>
      <c r="V24" s="30">
        <f>IFERROR(VLOOKUP(U24,'[1]Parámetros Paula V'!$B$11:$D$12,2,0)," ")</f>
        <v>100</v>
      </c>
      <c r="W24" s="30" t="s">
        <v>38</v>
      </c>
      <c r="X24" s="30">
        <f>IFERROR(VLOOKUP(W24,'[1]Parámetros Paula V'!$B$13:$D$16,2,0)," ")</f>
        <v>100</v>
      </c>
      <c r="Y24" s="30">
        <f>IFERROR((R24*'[1]Parámetros Paula V'!$D$7)+(T24*'[1]Parámetros Paula V'!$D$9)+(V24*'[1]Parámetros Paula V'!$D$11)+(X24*'[1]Parámetros Paula V'!$D$13)," ")</f>
        <v>72</v>
      </c>
      <c r="Z24" s="30" t="s">
        <v>38</v>
      </c>
      <c r="AA24" s="30">
        <f>IFERROR(VLOOKUP(Z24,'[1]Parámetros Paula V'!$B$18:$D$20,2,0)," ")</f>
        <v>100</v>
      </c>
      <c r="AB24" s="30" t="s">
        <v>39</v>
      </c>
      <c r="AC24" s="30">
        <f>IFERROR(IF(Q24="No",20,VLOOKUP(AB24,'[1]Parámetros Paula V'!$B$23:$D$27,2,0))," ")</f>
        <v>100</v>
      </c>
      <c r="AD24" s="30" t="s">
        <v>40</v>
      </c>
      <c r="AE24" s="30">
        <f>IFERROR(VLOOKUP(AD24,'[1]Parámetros Paula V'!$B$29:$D$31,2,0)," ")</f>
        <v>80</v>
      </c>
      <c r="AF24" s="30" t="s">
        <v>41</v>
      </c>
      <c r="AG24" s="30">
        <f>IFERROR(VLOOKUP(AF24,'[1]Parámetros Paula V'!$B$34:$D$36,2,0)," ")</f>
        <v>40</v>
      </c>
      <c r="AH24" s="30" t="s">
        <v>50</v>
      </c>
      <c r="AI24" s="30">
        <f>IFERROR(VLOOKUP(AH24,'[1]Parámetros Paula V'!$B$38:$D$41,2,0)," ")</f>
        <v>40</v>
      </c>
      <c r="AJ24" s="30" t="s">
        <v>97</v>
      </c>
      <c r="AK24" s="30">
        <f>IFERROR(VLOOKUP(AJ24,'[1]Parámetros Paula V'!$B$43:$D$45,2,0)," ")</f>
        <v>40</v>
      </c>
      <c r="AL24" s="30" t="s">
        <v>38</v>
      </c>
      <c r="AM24" s="30">
        <f>IFERROR(VLOOKUP(AL24,'[1]Parámetros Paula V'!$B$46:$D$50,2,0)," ")</f>
        <v>100</v>
      </c>
      <c r="AN24" s="30">
        <f>IFERROR(IF(Q24="No",20,(AE24*'[1]Parámetros Paula V'!$D$29)+(AG24*'[1]Parámetros Paula V'!$D$34)+(AI24*'[1]Parámetros Paula V'!$D$38)+(AK24*'[1]Parámetros Paula V'!$D$43)+(AM24*'[1]Parámetros Paula V'!$D$49))," ")</f>
        <v>49</v>
      </c>
      <c r="AO24" s="30">
        <f t="shared" si="1"/>
        <v>80.2</v>
      </c>
      <c r="AP24" s="28" t="str">
        <f>IF(AO24=" "," ",IF(AO24&lt;='[1]Parámetros Paula V'!$C$53,'[1]Parámetros Paula V'!$A$53,IF(AO24&lt;='[1]Parámetros Paula V'!$C$54,'[1]Parámetros Paula V'!$A$54,IF(AO24&lt;='[1]Parámetros Paula V'!$C$55,'[1]Parámetros Paula V'!$A$55,IF(AO24&lt;='[1]Parámetros Paula V'!$C$56,'[1]Parámetros Paula V'!$A$56,'[1]Parámetros Paula V'!$A$57)))))</f>
        <v>El control es óptimo, efectivo, eficiente, económicamente viable y ejecutándose adecuadamente.</v>
      </c>
      <c r="AQ24" s="31" t="s">
        <v>102</v>
      </c>
      <c r="AR24" s="32"/>
      <c r="AS24" s="32"/>
      <c r="AT24" s="31" t="s">
        <v>103</v>
      </c>
    </row>
    <row r="25" spans="1:46" ht="71.25" x14ac:dyDescent="0.2">
      <c r="A25" s="2" t="s">
        <v>104</v>
      </c>
      <c r="B25" s="28" t="s">
        <v>105</v>
      </c>
      <c r="C25" s="33" t="s">
        <v>106</v>
      </c>
      <c r="D25" s="34">
        <v>45470</v>
      </c>
      <c r="E25" s="28">
        <v>3</v>
      </c>
      <c r="F25" s="28" t="s">
        <v>107</v>
      </c>
      <c r="G25" s="28">
        <v>10</v>
      </c>
      <c r="H25" s="28" t="s">
        <v>108</v>
      </c>
      <c r="I25" s="28">
        <f t="shared" si="0"/>
        <v>30</v>
      </c>
      <c r="J25" s="28" t="str">
        <f>IFERROR(VLOOKUP(CONCATENATE(F25,H25),[1]Áreas!$E$8:$F$33,2,0)," ")</f>
        <v>Alto</v>
      </c>
      <c r="K25" s="28" t="s">
        <v>710</v>
      </c>
      <c r="L25" s="28" t="s">
        <v>35</v>
      </c>
      <c r="M25" s="28" t="s">
        <v>36</v>
      </c>
      <c r="N25" s="28" t="s">
        <v>106</v>
      </c>
      <c r="O25" s="28" t="s">
        <v>37</v>
      </c>
      <c r="P25" s="30">
        <v>80</v>
      </c>
      <c r="Q25" s="30" t="s">
        <v>38</v>
      </c>
      <c r="R25" s="30">
        <v>100</v>
      </c>
      <c r="S25" s="30" t="s">
        <v>38</v>
      </c>
      <c r="T25" s="30">
        <v>20</v>
      </c>
      <c r="U25" s="30" t="s">
        <v>38</v>
      </c>
      <c r="V25" s="30">
        <v>100</v>
      </c>
      <c r="W25" s="30" t="s">
        <v>48</v>
      </c>
      <c r="X25" s="30">
        <v>40</v>
      </c>
      <c r="Y25" s="30">
        <v>57</v>
      </c>
      <c r="Z25" s="30" t="s">
        <v>38</v>
      </c>
      <c r="AA25" s="30">
        <v>100</v>
      </c>
      <c r="AB25" s="30" t="s">
        <v>39</v>
      </c>
      <c r="AC25" s="30">
        <v>100</v>
      </c>
      <c r="AD25" s="30" t="s">
        <v>49</v>
      </c>
      <c r="AE25" s="30">
        <v>40</v>
      </c>
      <c r="AF25" s="30" t="s">
        <v>41</v>
      </c>
      <c r="AG25" s="30">
        <v>40</v>
      </c>
      <c r="AH25" s="30" t="s">
        <v>50</v>
      </c>
      <c r="AI25" s="30">
        <v>40</v>
      </c>
      <c r="AJ25" s="30" t="s">
        <v>51</v>
      </c>
      <c r="AK25" s="30">
        <v>100</v>
      </c>
      <c r="AL25" s="30" t="s">
        <v>38</v>
      </c>
      <c r="AM25" s="30">
        <v>100</v>
      </c>
      <c r="AN25" s="30">
        <v>76</v>
      </c>
      <c r="AO25" s="30">
        <f t="shared" si="1"/>
        <v>82.6</v>
      </c>
      <c r="AP25" s="28" t="s">
        <v>109</v>
      </c>
      <c r="AQ25" s="31"/>
      <c r="AR25" s="32"/>
      <c r="AS25" s="32"/>
      <c r="AT25" s="31" t="s">
        <v>678</v>
      </c>
    </row>
    <row r="26" spans="1:46" ht="110.25" x14ac:dyDescent="0.2">
      <c r="A26" s="2" t="s">
        <v>104</v>
      </c>
      <c r="B26" s="28" t="s">
        <v>105</v>
      </c>
      <c r="C26" s="33" t="s">
        <v>106</v>
      </c>
      <c r="D26" s="34">
        <v>45482</v>
      </c>
      <c r="E26" s="28">
        <v>3</v>
      </c>
      <c r="F26" s="28" t="s">
        <v>107</v>
      </c>
      <c r="G26" s="28">
        <v>10</v>
      </c>
      <c r="H26" s="28" t="s">
        <v>108</v>
      </c>
      <c r="I26" s="28">
        <f t="shared" si="0"/>
        <v>30</v>
      </c>
      <c r="J26" s="28" t="str">
        <f>IFERROR(VLOOKUP(CONCATENATE(F26,H26),[1]Áreas!$E$8:$F$33,2,0)," ")</f>
        <v>Alto</v>
      </c>
      <c r="K26" s="28" t="s">
        <v>711</v>
      </c>
      <c r="L26" s="28" t="s">
        <v>35</v>
      </c>
      <c r="M26" s="28" t="s">
        <v>36</v>
      </c>
      <c r="N26" s="28" t="s">
        <v>106</v>
      </c>
      <c r="O26" s="28" t="s">
        <v>46</v>
      </c>
      <c r="P26" s="30">
        <v>60</v>
      </c>
      <c r="Q26" s="30" t="s">
        <v>38</v>
      </c>
      <c r="R26" s="30">
        <v>100</v>
      </c>
      <c r="S26" s="30" t="s">
        <v>38</v>
      </c>
      <c r="T26" s="30">
        <v>20</v>
      </c>
      <c r="U26" s="30" t="s">
        <v>38</v>
      </c>
      <c r="V26" s="30">
        <v>100</v>
      </c>
      <c r="W26" s="30" t="s">
        <v>47</v>
      </c>
      <c r="X26" s="30">
        <v>20</v>
      </c>
      <c r="Y26" s="30">
        <v>52</v>
      </c>
      <c r="Z26" s="30" t="s">
        <v>38</v>
      </c>
      <c r="AA26" s="30">
        <v>100</v>
      </c>
      <c r="AB26" s="30" t="s">
        <v>110</v>
      </c>
      <c r="AC26" s="30">
        <v>80</v>
      </c>
      <c r="AD26" s="30" t="s">
        <v>40</v>
      </c>
      <c r="AE26" s="30">
        <v>80</v>
      </c>
      <c r="AF26" s="30" t="s">
        <v>41</v>
      </c>
      <c r="AG26" s="30">
        <v>40</v>
      </c>
      <c r="AH26" s="30" t="s">
        <v>50</v>
      </c>
      <c r="AI26" s="30">
        <v>40</v>
      </c>
      <c r="AJ26" s="30" t="s">
        <v>51</v>
      </c>
      <c r="AK26" s="30">
        <v>100</v>
      </c>
      <c r="AL26" s="30" t="s">
        <v>38</v>
      </c>
      <c r="AM26" s="30">
        <v>100</v>
      </c>
      <c r="AN26" s="30">
        <v>79</v>
      </c>
      <c r="AO26" s="30">
        <f t="shared" si="1"/>
        <v>74.2</v>
      </c>
      <c r="AP26" s="28" t="s">
        <v>111</v>
      </c>
      <c r="AQ26" s="31"/>
      <c r="AR26" s="32"/>
      <c r="AS26" s="32"/>
      <c r="AT26" s="31" t="s">
        <v>712</v>
      </c>
    </row>
    <row r="27" spans="1:46" ht="71.25" x14ac:dyDescent="0.2">
      <c r="A27" s="2" t="s">
        <v>112</v>
      </c>
      <c r="B27" s="28" t="s">
        <v>113</v>
      </c>
      <c r="C27" s="33" t="s">
        <v>114</v>
      </c>
      <c r="D27" s="34">
        <v>45481</v>
      </c>
      <c r="E27" s="28">
        <v>3</v>
      </c>
      <c r="F27" s="28" t="str">
        <f>VLOOKUP(E27,[1]Áreas!$D$1:$E$6,2,0)</f>
        <v>Posible</v>
      </c>
      <c r="G27" s="28">
        <v>10</v>
      </c>
      <c r="H27" s="28" t="str">
        <f>VLOOKUP(G27,[1]Áreas!$I$1:$J$6,2,0)</f>
        <v>Mayor</v>
      </c>
      <c r="I27" s="28">
        <f t="shared" si="0"/>
        <v>30</v>
      </c>
      <c r="J27" s="28" t="str">
        <f>IFERROR(VLOOKUP(CONCATENATE(F27,H27),[1]Áreas!$E$8:$F$33,2,0)," ")</f>
        <v>Alto</v>
      </c>
      <c r="K27" s="28" t="s">
        <v>713</v>
      </c>
      <c r="L27" s="28" t="s">
        <v>35</v>
      </c>
      <c r="M27" s="28" t="s">
        <v>115</v>
      </c>
      <c r="N27" s="28" t="s">
        <v>116</v>
      </c>
      <c r="O27" s="28" t="s">
        <v>37</v>
      </c>
      <c r="P27" s="30">
        <f>IFERROR(VLOOKUP(O27,'[1]Parámetros Paula V'!$B$2:$D$6,2,0)," ")</f>
        <v>80</v>
      </c>
      <c r="Q27" s="30" t="s">
        <v>38</v>
      </c>
      <c r="R27" s="30">
        <f>IFERROR(VLOOKUP(Q27,'[1]Parámetros Paula V'!$B$7:$D$8,2,0)," ")</f>
        <v>100</v>
      </c>
      <c r="S27" s="30" t="s">
        <v>47</v>
      </c>
      <c r="T27" s="30">
        <f>IFERROR(VLOOKUP(S27,'[1]Parámetros Paula V'!$B$9:$D$10,2,0)," ")</f>
        <v>100</v>
      </c>
      <c r="U27" s="30" t="s">
        <v>38</v>
      </c>
      <c r="V27" s="30">
        <f>IFERROR(VLOOKUP(U27,'[1]Parámetros Paula V'!$B$11:$D$12,2,0)," ")</f>
        <v>100</v>
      </c>
      <c r="W27" s="30" t="s">
        <v>38</v>
      </c>
      <c r="X27" s="30">
        <f>IFERROR(VLOOKUP(W27,'[1]Parámetros Paula V'!$B$13:$D$16,2,0)," ")</f>
        <v>100</v>
      </c>
      <c r="Y27" s="30">
        <f>IFERROR((R27*'[1]Parámetros Paula V'!$D$7)+(T27*'[1]Parámetros Paula V'!$D$9)+(V27*'[1]Parámetros Paula V'!$D$11)+(X27*'[1]Parámetros Paula V'!$D$13)," ")</f>
        <v>100</v>
      </c>
      <c r="Z27" s="30" t="s">
        <v>38</v>
      </c>
      <c r="AA27" s="30">
        <f>IFERROR(VLOOKUP(Z27,'[1]Parámetros Paula V'!$B$18:$D$20,2,0)," ")</f>
        <v>100</v>
      </c>
      <c r="AB27" s="30" t="s">
        <v>39</v>
      </c>
      <c r="AC27" s="30">
        <f>IFERROR(IF(Q27="No",20,VLOOKUP(AB27,'[1]Parámetros Paula V'!$B$23:$D$27,2,0))," ")</f>
        <v>100</v>
      </c>
      <c r="AD27" s="30" t="s">
        <v>49</v>
      </c>
      <c r="AE27" s="30">
        <f>IFERROR(VLOOKUP(AD27,'[1]Parámetros Paula V'!$B$29:$D$31,2,0)," ")</f>
        <v>40</v>
      </c>
      <c r="AF27" s="30" t="s">
        <v>41</v>
      </c>
      <c r="AG27" s="30">
        <f>IFERROR(VLOOKUP(AF27,'[1]Parámetros Paula V'!$B$34:$D$36,2,0)," ")</f>
        <v>40</v>
      </c>
      <c r="AH27" s="30" t="s">
        <v>50</v>
      </c>
      <c r="AI27" s="30">
        <f>IFERROR(VLOOKUP(AH27,'[1]Parámetros Paula V'!$B$38:$D$41,2,0)," ")</f>
        <v>40</v>
      </c>
      <c r="AJ27" s="30" t="s">
        <v>51</v>
      </c>
      <c r="AK27" s="30">
        <f>IFERROR(VLOOKUP(AJ27,'[1]Parámetros Paula V'!$B$43:$D$45,2,0)," ")</f>
        <v>100</v>
      </c>
      <c r="AL27" s="30" t="s">
        <v>38</v>
      </c>
      <c r="AM27" s="30">
        <f>IFERROR(VLOOKUP(AL27,'[1]Parámetros Paula V'!$B$46:$D$50,2,0)," ")</f>
        <v>100</v>
      </c>
      <c r="AN27" s="30">
        <f>IFERROR(IF(Q27="No",20,(AE27*'[1]Parámetros Paula V'!$D$29)+(AG27*'[1]Parámetros Paula V'!$D$34)+(AI27*'[1]Parámetros Paula V'!$D$38)+(AK27*'[1]Parámetros Paula V'!$D$43)+(AM27*'[1]Parámetros Paula V'!$D$49))," ")</f>
        <v>76</v>
      </c>
      <c r="AO27" s="30">
        <f t="shared" si="1"/>
        <v>91.2</v>
      </c>
      <c r="AP27" s="28" t="str">
        <f>IF(AO27=" "," ",IF(AO27&lt;='[1]Parámetros Paula V'!$C$53,'[1]Parámetros Paula V'!$A$53,IF(AO27&lt;='[1]Parámetros Paula V'!$C$54,'[1]Parámetros Paula V'!$A$54,IF(AO27&lt;='[1]Parámetros Paula V'!$C$55,'[1]Parámetros Paula V'!$A$55,IF(AO27&lt;='[1]Parámetros Paula V'!$C$56,'[1]Parámetros Paula V'!$A$56,'[1]Parámetros Paula V'!$A$57)))))</f>
        <v>El control es óptimo, efectivo, eficiente, económicamente viable y ejecutándose adecuadamente.</v>
      </c>
      <c r="AQ27" s="31"/>
      <c r="AR27" s="32"/>
      <c r="AS27" s="32"/>
      <c r="AT27" s="31" t="s">
        <v>117</v>
      </c>
    </row>
    <row r="28" spans="1:46" ht="99" customHeight="1" x14ac:dyDescent="0.2">
      <c r="A28" s="2" t="s">
        <v>118</v>
      </c>
      <c r="B28" s="28" t="s">
        <v>119</v>
      </c>
      <c r="C28" s="35" t="s">
        <v>114</v>
      </c>
      <c r="D28" s="36">
        <v>45481</v>
      </c>
      <c r="E28" s="28">
        <v>4</v>
      </c>
      <c r="F28" s="28" t="str">
        <f>VLOOKUP(E28,[1]Áreas!$D$1:$E$6,2,0)</f>
        <v>Probable</v>
      </c>
      <c r="G28" s="28">
        <v>5</v>
      </c>
      <c r="H28" s="28" t="str">
        <f>VLOOKUP(G28,[1]Áreas!$I$1:$J$6,2,0)</f>
        <v>Moderado</v>
      </c>
      <c r="I28" s="28">
        <f t="shared" si="0"/>
        <v>20</v>
      </c>
      <c r="J28" s="28" t="str">
        <f>IFERROR(VLOOKUP(CONCATENATE(F28,H28),[1]Áreas!$E$8:$F$33,2,0)," ")</f>
        <v>Alto</v>
      </c>
      <c r="K28" s="28" t="s">
        <v>120</v>
      </c>
      <c r="L28" s="28" t="s">
        <v>35</v>
      </c>
      <c r="M28" s="28" t="s">
        <v>115</v>
      </c>
      <c r="N28" s="28" t="s">
        <v>116</v>
      </c>
      <c r="O28" s="28" t="s">
        <v>46</v>
      </c>
      <c r="P28" s="30">
        <f>IFERROR(VLOOKUP(O28,'[1]Parámetros Paula V'!$B$2:$D$6,2,0)," ")</f>
        <v>60</v>
      </c>
      <c r="Q28" s="30" t="s">
        <v>47</v>
      </c>
      <c r="R28" s="30">
        <f>IFERROR(VLOOKUP(Q28,'[1]Parámetros Paula V'!$B$7:$D$8,2,0)," ")</f>
        <v>20</v>
      </c>
      <c r="S28" s="30" t="s">
        <v>47</v>
      </c>
      <c r="T28" s="30">
        <f>IFERROR(VLOOKUP(S28,'[1]Parámetros Paula V'!$B$9:$D$10,2,0)," ")</f>
        <v>100</v>
      </c>
      <c r="U28" s="30" t="s">
        <v>38</v>
      </c>
      <c r="V28" s="30">
        <f>IFERROR(VLOOKUP(U28,'[1]Parámetros Paula V'!$B$11:$D$12,2,0)," ")</f>
        <v>100</v>
      </c>
      <c r="W28" s="30" t="s">
        <v>47</v>
      </c>
      <c r="X28" s="30">
        <f>IFERROR(VLOOKUP(W28,'[1]Parámetros Paula V'!$B$13:$D$16,2,0)," ")</f>
        <v>20</v>
      </c>
      <c r="Y28" s="30">
        <f>IFERROR((R28*'[1]Parámetros Paula V'!$D$7)+(T28*'[1]Parámetros Paula V'!$D$9)+(V28*'[1]Parámetros Paula V'!$D$11)+(X28*'[1]Parámetros Paula V'!$D$13)," ")</f>
        <v>56</v>
      </c>
      <c r="Z28" s="30" t="s">
        <v>38</v>
      </c>
      <c r="AA28" s="30">
        <f>IFERROR(VLOOKUP(Z28,'[1]Parámetros Paula V'!$B$18:$D$20,2,0)," ")</f>
        <v>100</v>
      </c>
      <c r="AB28" s="30" t="s">
        <v>96</v>
      </c>
      <c r="AC28" s="30">
        <f>IFERROR(IF(Q28="No",20,VLOOKUP(AB28,'[1]Parámetros Paula V'!$B$23:$D$27,2,0))," ")</f>
        <v>20</v>
      </c>
      <c r="AD28" s="30" t="s">
        <v>49</v>
      </c>
      <c r="AE28" s="30">
        <f>IFERROR(VLOOKUP(AD28,'[1]Parámetros Paula V'!$B$29:$D$31,2,0)," ")</f>
        <v>40</v>
      </c>
      <c r="AF28" s="30" t="s">
        <v>41</v>
      </c>
      <c r="AG28" s="30">
        <f>IFERROR(VLOOKUP(AF28,'[1]Parámetros Paula V'!$B$34:$D$36,2,0)," ")</f>
        <v>40</v>
      </c>
      <c r="AH28" s="30" t="s">
        <v>50</v>
      </c>
      <c r="AI28" s="30">
        <f>IFERROR(VLOOKUP(AH28,'[1]Parámetros Paula V'!$B$38:$D$41,2,0)," ")</f>
        <v>40</v>
      </c>
      <c r="AJ28" s="30" t="s">
        <v>51</v>
      </c>
      <c r="AK28" s="30">
        <f>IFERROR(VLOOKUP(AJ28,'[1]Parámetros Paula V'!$B$43:$D$45,2,0)," ")</f>
        <v>100</v>
      </c>
      <c r="AL28" s="30" t="s">
        <v>38</v>
      </c>
      <c r="AM28" s="30">
        <f>IFERROR(VLOOKUP(AL28,'[1]Parámetros Paula V'!$B$46:$D$50,2,0)," ")</f>
        <v>100</v>
      </c>
      <c r="AN28" s="30">
        <f>IFERROR(IF(Q28="No",20,(AE28*'[1]Parámetros Paula V'!$D$29)+(AG28*'[1]Parámetros Paula V'!$D$34)+(AI28*'[1]Parámetros Paula V'!$D$38)+(AK28*'[1]Parámetros Paula V'!$D$43)+(AM28*'[1]Parámetros Paula V'!$D$49))," ")</f>
        <v>20</v>
      </c>
      <c r="AO28" s="30">
        <f t="shared" si="1"/>
        <v>51.2</v>
      </c>
      <c r="AP28" s="28" t="str">
        <f>IF(AO28=" "," ",IF(AO28&lt;='[1]Parámetros Paula V'!$C$53,'[1]Parámetros Paula V'!$A$53,IF(AO28&lt;='[1]Parámetros Paula V'!$C$54,'[1]Parámetros Paula V'!$A$54,IF(AO28&lt;='[1]Parámetros Paula V'!$C$55,'[1]Parámetros Paula V'!$A$55,IF(AO28&lt;='[1]Parámetros Paula V'!$C$56,'[1]Parámetros Paula V'!$A$56,'[1]Parámetros Paula V'!$A$57)))))</f>
        <v>El control cumple parcialmente el objetivo de mitigación del riesgo, el diseño y/o ejecución del control requiere mejoras. Se debe establecer planes de mejoramiento a mediano plazo</v>
      </c>
      <c r="AQ28" s="31" t="s">
        <v>121</v>
      </c>
      <c r="AR28" s="32"/>
      <c r="AS28" s="32">
        <v>45565</v>
      </c>
      <c r="AT28" s="31"/>
    </row>
    <row r="29" spans="1:46" ht="57" x14ac:dyDescent="0.2">
      <c r="A29" s="2" t="s">
        <v>118</v>
      </c>
      <c r="B29" s="28" t="s">
        <v>119</v>
      </c>
      <c r="C29" s="33" t="s">
        <v>114</v>
      </c>
      <c r="D29" s="34">
        <v>45481</v>
      </c>
      <c r="E29" s="28">
        <v>4</v>
      </c>
      <c r="F29" s="28" t="str">
        <f>VLOOKUP(E29,[1]Áreas!$D$1:$E$6,2,0)</f>
        <v>Probable</v>
      </c>
      <c r="G29" s="28">
        <v>5</v>
      </c>
      <c r="H29" s="28" t="str">
        <f>VLOOKUP(G29,[1]Áreas!$I$1:$J$6,2,0)</f>
        <v>Moderado</v>
      </c>
      <c r="I29" s="28">
        <f t="shared" si="0"/>
        <v>20</v>
      </c>
      <c r="J29" s="28" t="str">
        <f>IFERROR(VLOOKUP(CONCATENATE(F29,H29),[1]Áreas!$E$8:$F$33,2,0)," ")</f>
        <v>Alto</v>
      </c>
      <c r="K29" s="28" t="s">
        <v>714</v>
      </c>
      <c r="L29" s="28" t="s">
        <v>35</v>
      </c>
      <c r="M29" s="28" t="s">
        <v>115</v>
      </c>
      <c r="N29" s="28" t="s">
        <v>116</v>
      </c>
      <c r="O29" s="28" t="s">
        <v>37</v>
      </c>
      <c r="P29" s="30">
        <f>IFERROR(VLOOKUP(O29,'[1]Parámetros Paula V'!$B$2:$D$6,2,0)," ")</f>
        <v>80</v>
      </c>
      <c r="Q29" s="30" t="s">
        <v>38</v>
      </c>
      <c r="R29" s="30">
        <f>IFERROR(VLOOKUP(Q29,'[1]Parámetros Paula V'!$B$7:$D$8,2,0)," ")</f>
        <v>100</v>
      </c>
      <c r="S29" s="30" t="s">
        <v>47</v>
      </c>
      <c r="T29" s="30">
        <f>IFERROR(VLOOKUP(S29,'[1]Parámetros Paula V'!$B$9:$D$10,2,0)," ")</f>
        <v>100</v>
      </c>
      <c r="U29" s="30" t="s">
        <v>38</v>
      </c>
      <c r="V29" s="30">
        <f>IFERROR(VLOOKUP(U29,'[1]Parámetros Paula V'!$B$11:$D$12,2,0)," ")</f>
        <v>100</v>
      </c>
      <c r="W29" s="30" t="s">
        <v>38</v>
      </c>
      <c r="X29" s="30">
        <f>IFERROR(VLOOKUP(W29,'[1]Parámetros Paula V'!$B$13:$D$16,2,0)," ")</f>
        <v>100</v>
      </c>
      <c r="Y29" s="30">
        <f>IFERROR((R29*'[1]Parámetros Paula V'!$D$7)+(T29*'[1]Parámetros Paula V'!$D$9)+(V29*'[1]Parámetros Paula V'!$D$11)+(X29*'[1]Parámetros Paula V'!$D$13)," ")</f>
        <v>100</v>
      </c>
      <c r="Z29" s="30" t="s">
        <v>38</v>
      </c>
      <c r="AA29" s="30">
        <f>IFERROR(VLOOKUP(Z29,'[1]Parámetros Paula V'!$B$18:$D$20,2,0)," ")</f>
        <v>100</v>
      </c>
      <c r="AB29" s="30" t="s">
        <v>39</v>
      </c>
      <c r="AC29" s="30">
        <f>IFERROR(IF(Q29="No",20,VLOOKUP(AB29,'[1]Parámetros Paula V'!$B$23:$D$27,2,0))," ")</f>
        <v>100</v>
      </c>
      <c r="AD29" s="30" t="s">
        <v>40</v>
      </c>
      <c r="AE29" s="30">
        <f>IFERROR(VLOOKUP(AD29,'[1]Parámetros Paula V'!$B$29:$D$31,2,0)," ")</f>
        <v>80</v>
      </c>
      <c r="AF29" s="30" t="s">
        <v>41</v>
      </c>
      <c r="AG29" s="30">
        <f>IFERROR(VLOOKUP(AF29,'[1]Parámetros Paula V'!$B$34:$D$36,2,0)," ")</f>
        <v>40</v>
      </c>
      <c r="AH29" s="30" t="s">
        <v>50</v>
      </c>
      <c r="AI29" s="30">
        <f>IFERROR(VLOOKUP(AH29,'[1]Parámetros Paula V'!$B$38:$D$41,2,0)," ")</f>
        <v>40</v>
      </c>
      <c r="AJ29" s="30" t="s">
        <v>51</v>
      </c>
      <c r="AK29" s="30">
        <f>IFERROR(VLOOKUP(AJ29,'[1]Parámetros Paula V'!$B$43:$D$45,2,0)," ")</f>
        <v>100</v>
      </c>
      <c r="AL29" s="30" t="s">
        <v>47</v>
      </c>
      <c r="AM29" s="30">
        <f>IFERROR(VLOOKUP(AL29,'[1]Parámetros Paula V'!$B$46:$D$50,2,0)," ")</f>
        <v>20</v>
      </c>
      <c r="AN29" s="30">
        <f>IFERROR(IF(Q29="No",20,(AE29*'[1]Parámetros Paula V'!$D$29)+(AG29*'[1]Parámetros Paula V'!$D$34)+(AI29*'[1]Parámetros Paula V'!$D$38)+(AK29*'[1]Parámetros Paula V'!$D$43)+(AM29*'[1]Parámetros Paula V'!$D$49))," ")</f>
        <v>71</v>
      </c>
      <c r="AO29" s="30">
        <f t="shared" si="1"/>
        <v>90.2</v>
      </c>
      <c r="AP29" s="28" t="str">
        <f>IF(AO29=" "," ",IF(AO29&lt;='[1]Parámetros Paula V'!$C$53,'[1]Parámetros Paula V'!$A$53,IF(AO29&lt;='[1]Parámetros Paula V'!$C$54,'[1]Parámetros Paula V'!$A$54,IF(AO29&lt;='[1]Parámetros Paula V'!$C$55,'[1]Parámetros Paula V'!$A$55,IF(AO29&lt;='[1]Parámetros Paula V'!$C$56,'[1]Parámetros Paula V'!$A$56,'[1]Parámetros Paula V'!$A$57)))))</f>
        <v>El control es óptimo, efectivo, eficiente, económicamente viable y ejecutándose adecuadamente.</v>
      </c>
      <c r="AQ29" s="31"/>
      <c r="AR29" s="32"/>
      <c r="AS29" s="32"/>
      <c r="AT29" s="31" t="s">
        <v>122</v>
      </c>
    </row>
    <row r="30" spans="1:46" ht="71.25" x14ac:dyDescent="0.2">
      <c r="A30" s="2" t="s">
        <v>123</v>
      </c>
      <c r="B30" s="28" t="s">
        <v>124</v>
      </c>
      <c r="C30" s="33" t="s">
        <v>114</v>
      </c>
      <c r="D30" s="34">
        <v>45481</v>
      </c>
      <c r="E30" s="28">
        <v>2</v>
      </c>
      <c r="F30" s="28" t="str">
        <f>VLOOKUP(E30,[1]Áreas!$D$1:$E$6,2,0)</f>
        <v>Improbable</v>
      </c>
      <c r="G30" s="28">
        <v>5</v>
      </c>
      <c r="H30" s="28" t="str">
        <f>VLOOKUP(G30,[1]Áreas!$I$1:$J$6,2,0)</f>
        <v>Moderado</v>
      </c>
      <c r="I30" s="28">
        <f t="shared" si="0"/>
        <v>10</v>
      </c>
      <c r="J30" s="28" t="str">
        <f>IFERROR(VLOOKUP(CONCATENATE(F30,H30),[1]Áreas!$E$8:$F$33,2,0)," ")</f>
        <v>Medio</v>
      </c>
      <c r="K30" s="28" t="s">
        <v>125</v>
      </c>
      <c r="L30" s="28" t="s">
        <v>35</v>
      </c>
      <c r="M30" s="28" t="s">
        <v>115</v>
      </c>
      <c r="N30" s="28" t="s">
        <v>116</v>
      </c>
      <c r="O30" s="28" t="s">
        <v>37</v>
      </c>
      <c r="P30" s="30">
        <f>IFERROR(VLOOKUP(O30,'[1]Parámetros Paula V'!$B$2:$D$6,2,0)," ")</f>
        <v>80</v>
      </c>
      <c r="Q30" s="30" t="s">
        <v>38</v>
      </c>
      <c r="R30" s="30">
        <f>IFERROR(VLOOKUP(Q30,'[1]Parámetros Paula V'!$B$7:$D$8,2,0)," ")</f>
        <v>100</v>
      </c>
      <c r="S30" s="30" t="s">
        <v>38</v>
      </c>
      <c r="T30" s="30">
        <f>IFERROR(VLOOKUP(S30,'[1]Parámetros Paula V'!$B$9:$D$10,2,0)," ")</f>
        <v>20</v>
      </c>
      <c r="U30" s="30" t="s">
        <v>38</v>
      </c>
      <c r="V30" s="30">
        <f>IFERROR(VLOOKUP(U30,'[1]Parámetros Paula V'!$B$11:$D$12,2,0)," ")</f>
        <v>100</v>
      </c>
      <c r="W30" s="30" t="s">
        <v>48</v>
      </c>
      <c r="X30" s="30">
        <f>IFERROR(VLOOKUP(W30,'[1]Parámetros Paula V'!$B$13:$D$16,2,0)," ")</f>
        <v>40</v>
      </c>
      <c r="Y30" s="30">
        <f>IFERROR((R30*'[1]Parámetros Paula V'!$D$7)+(T30*'[1]Parámetros Paula V'!$D$9)+(V30*'[1]Parámetros Paula V'!$D$11)+(X30*'[1]Parámetros Paula V'!$D$13)," ")</f>
        <v>57</v>
      </c>
      <c r="Z30" s="30" t="s">
        <v>38</v>
      </c>
      <c r="AA30" s="30">
        <f>IFERROR(VLOOKUP(Z30,'[1]Parámetros Paula V'!$B$18:$D$20,2,0)," ")</f>
        <v>100</v>
      </c>
      <c r="AB30" s="30" t="s">
        <v>39</v>
      </c>
      <c r="AC30" s="30">
        <f>IFERROR(IF(Q30="No",20,VLOOKUP(AB30,'[1]Parámetros Paula V'!$B$23:$D$27,2,0))," ")</f>
        <v>100</v>
      </c>
      <c r="AD30" s="30" t="s">
        <v>40</v>
      </c>
      <c r="AE30" s="30">
        <f>IFERROR(VLOOKUP(AD30,'[1]Parámetros Paula V'!$B$29:$D$31,2,0)," ")</f>
        <v>80</v>
      </c>
      <c r="AF30" s="30" t="s">
        <v>41</v>
      </c>
      <c r="AG30" s="30">
        <f>IFERROR(VLOOKUP(AF30,'[1]Parámetros Paula V'!$B$34:$D$36,2,0)," ")</f>
        <v>40</v>
      </c>
      <c r="AH30" s="30" t="s">
        <v>50</v>
      </c>
      <c r="AI30" s="30">
        <f>IFERROR(VLOOKUP(AH30,'[1]Parámetros Paula V'!$B$38:$D$41,2,0)," ")</f>
        <v>40</v>
      </c>
      <c r="AJ30" s="30" t="s">
        <v>51</v>
      </c>
      <c r="AK30" s="30">
        <f>IFERROR(VLOOKUP(AJ30,'[1]Parámetros Paula V'!$B$43:$D$45,2,0)," ")</f>
        <v>100</v>
      </c>
      <c r="AL30" s="30" t="s">
        <v>38</v>
      </c>
      <c r="AM30" s="30">
        <f>IFERROR(VLOOKUP(AL30,'[1]Parámetros Paula V'!$B$46:$D$50,2,0)," ")</f>
        <v>100</v>
      </c>
      <c r="AN30" s="30">
        <f>IFERROR(IF(Q30="No",20,(AE30*'[1]Parámetros Paula V'!$D$29)+(AG30*'[1]Parámetros Paula V'!$D$34)+(AI30*'[1]Parámetros Paula V'!$D$38)+(AK30*'[1]Parámetros Paula V'!$D$43)+(AM30*'[1]Parámetros Paula V'!$D$49))," ")</f>
        <v>79</v>
      </c>
      <c r="AO30" s="30">
        <f t="shared" si="1"/>
        <v>83.2</v>
      </c>
      <c r="AP30" s="28" t="str">
        <f>IF(AO30=" "," ",IF(AO30&lt;='[1]Parámetros Paula V'!$C$53,'[1]Parámetros Paula V'!$A$53,IF(AO30&lt;='[1]Parámetros Paula V'!$C$54,'[1]Parámetros Paula V'!$A$54,IF(AO30&lt;='[1]Parámetros Paula V'!$C$55,'[1]Parámetros Paula V'!$A$55,IF(AO30&lt;='[1]Parámetros Paula V'!$C$56,'[1]Parámetros Paula V'!$A$56,'[1]Parámetros Paula V'!$A$57)))))</f>
        <v>El control es óptimo, efectivo, eficiente, económicamente viable y ejecutándose adecuadamente.</v>
      </c>
      <c r="AQ30" s="31"/>
      <c r="AR30" s="32"/>
      <c r="AS30" s="32"/>
      <c r="AT30" s="31" t="s">
        <v>126</v>
      </c>
    </row>
    <row r="31" spans="1:46" ht="85.5" x14ac:dyDescent="0.2">
      <c r="A31" s="2" t="s">
        <v>127</v>
      </c>
      <c r="B31" s="28" t="s">
        <v>128</v>
      </c>
      <c r="C31" s="33" t="s">
        <v>129</v>
      </c>
      <c r="D31" s="34">
        <v>45461</v>
      </c>
      <c r="E31" s="28">
        <v>4</v>
      </c>
      <c r="F31" s="28" t="str">
        <f>VLOOKUP(E31,[1]Áreas!$D$1:$E$6,2,0)</f>
        <v>Probable</v>
      </c>
      <c r="G31" s="28">
        <v>10</v>
      </c>
      <c r="H31" s="28" t="str">
        <f>VLOOKUP(G31,[1]Áreas!$I$1:$J$6,2,0)</f>
        <v>Mayor</v>
      </c>
      <c r="I31" s="28">
        <f t="shared" si="0"/>
        <v>40</v>
      </c>
      <c r="J31" s="28" t="str">
        <f>IFERROR(VLOOKUP(CONCATENATE(F31,H31),[1]Áreas!$E$8:$F$33,2,0)," ")</f>
        <v>Extremo</v>
      </c>
      <c r="K31" s="28" t="s">
        <v>130</v>
      </c>
      <c r="L31" s="28" t="s">
        <v>35</v>
      </c>
      <c r="M31" s="28" t="s">
        <v>115</v>
      </c>
      <c r="N31" s="28" t="s">
        <v>129</v>
      </c>
      <c r="O31" s="28" t="s">
        <v>46</v>
      </c>
      <c r="P31" s="30">
        <f>IFERROR(VLOOKUP(O31,'[1]Parámetros Paula V'!$B$2:$D$6,2,0)," ")</f>
        <v>60</v>
      </c>
      <c r="Q31" s="30" t="s">
        <v>38</v>
      </c>
      <c r="R31" s="30">
        <f>IFERROR(VLOOKUP(Q31,'[1]Parámetros Paula V'!$B$7:$D$8,2,0)," ")</f>
        <v>100</v>
      </c>
      <c r="S31" s="30" t="s">
        <v>47</v>
      </c>
      <c r="T31" s="30">
        <f>IFERROR(VLOOKUP(S31,'[1]Parámetros Paula V'!$B$9:$D$10,2,0)," ")</f>
        <v>100</v>
      </c>
      <c r="U31" s="30" t="s">
        <v>38</v>
      </c>
      <c r="V31" s="30">
        <f>IFERROR(VLOOKUP(U31,'[1]Parámetros Paula V'!$B$11:$D$12,2,0)," ")</f>
        <v>100</v>
      </c>
      <c r="W31" s="30" t="s">
        <v>48</v>
      </c>
      <c r="X31" s="30">
        <f>IFERROR(VLOOKUP(W31,'[1]Parámetros Paula V'!$B$13:$D$16,2,0)," ")</f>
        <v>40</v>
      </c>
      <c r="Y31" s="30">
        <f>IFERROR((R31*'[1]Parámetros Paula V'!$D$7)+(T31*'[1]Parámetros Paula V'!$D$9)+(V31*'[1]Parámetros Paula V'!$D$11)+(X31*'[1]Parámetros Paula V'!$D$13)," ")</f>
        <v>85</v>
      </c>
      <c r="Z31" s="30" t="s">
        <v>38</v>
      </c>
      <c r="AA31" s="30">
        <f>IFERROR(VLOOKUP(Z31,'[1]Parámetros Paula V'!$B$18:$D$20,2,0)," ")</f>
        <v>100</v>
      </c>
      <c r="AB31" s="30" t="s">
        <v>52</v>
      </c>
      <c r="AC31" s="30">
        <f>IFERROR(IF(Q31="No",20,VLOOKUP(AB31,'[1]Parámetros Paula V'!$B$23:$D$27,2,0))," ")</f>
        <v>60</v>
      </c>
      <c r="AD31" s="30" t="s">
        <v>40</v>
      </c>
      <c r="AE31" s="30">
        <f>IFERROR(VLOOKUP(AD31,'[1]Parámetros Paula V'!$B$29:$D$31,2,0)," ")</f>
        <v>80</v>
      </c>
      <c r="AF31" s="30" t="s">
        <v>55</v>
      </c>
      <c r="AG31" s="30">
        <f>IFERROR(VLOOKUP(AF31,'[1]Parámetros Paula V'!$B$34:$D$36,2,0)," ")</f>
        <v>80</v>
      </c>
      <c r="AH31" s="30" t="s">
        <v>50</v>
      </c>
      <c r="AI31" s="30">
        <f>IFERROR(VLOOKUP(AH31,'[1]Parámetros Paula V'!$B$38:$D$41,2,0)," ")</f>
        <v>40</v>
      </c>
      <c r="AJ31" s="30" t="s">
        <v>43</v>
      </c>
      <c r="AK31" s="30">
        <f>IFERROR(VLOOKUP(AJ31,'[1]Parámetros Paula V'!$B$43:$D$45,2,0)," ")</f>
        <v>80</v>
      </c>
      <c r="AL31" s="30" t="s">
        <v>38</v>
      </c>
      <c r="AM31" s="30">
        <f>IFERROR(VLOOKUP(AL31,'[1]Parámetros Paula V'!$B$46:$D$50,2,0)," ")</f>
        <v>100</v>
      </c>
      <c r="AN31" s="30">
        <f>IFERROR(IF(Q31="No",20,(AE31*'[1]Parámetros Paula V'!$D$29)+(AG31*'[1]Parámetros Paula V'!$D$34)+(AI31*'[1]Parámetros Paula V'!$D$38)+(AK31*'[1]Parámetros Paula V'!$D$43)+(AM31*'[1]Parámetros Paula V'!$D$49))," ")</f>
        <v>72</v>
      </c>
      <c r="AO31" s="30">
        <f t="shared" si="1"/>
        <v>75.400000000000006</v>
      </c>
      <c r="AP31" s="28" t="str">
        <f>IF(AO31=" "," ",IF(AO31&lt;='[1]Parámetros Paula V'!$C$53,'[1]Parámetros Paula V'!$A$53,IF(AO31&lt;='[1]Parámetros Paula V'!$C$54,'[1]Parámetros Paula V'!$A$54,IF(AO31&lt;='[1]Parámetros Paula V'!$C$55,'[1]Parámetros Paula V'!$A$55,IF(AO31&lt;='[1]Parámetros Paula V'!$C$56,'[1]Parámetros Paula V'!$A$56,'[1]Parámetros Paula V'!$A$57)))))</f>
        <v>El control está diseñado y ejecutándose adecuadamente, cumple con la mitigación del riesgo. Se debe establecer planes de mejora puntuales dirigidas a su mantenimiento</v>
      </c>
      <c r="AQ31" s="31"/>
      <c r="AR31" s="32"/>
      <c r="AS31" s="32"/>
      <c r="AT31" s="31" t="s">
        <v>715</v>
      </c>
    </row>
    <row r="32" spans="1:46" ht="134.25" customHeight="1" x14ac:dyDescent="0.2">
      <c r="A32" s="2" t="s">
        <v>127</v>
      </c>
      <c r="B32" s="28" t="s">
        <v>128</v>
      </c>
      <c r="C32" s="33" t="s">
        <v>129</v>
      </c>
      <c r="D32" s="34">
        <v>45461</v>
      </c>
      <c r="E32" s="28">
        <v>4</v>
      </c>
      <c r="F32" s="28" t="str">
        <f>VLOOKUP(E32,[1]Áreas!$D$1:$E$6,2,0)</f>
        <v>Probable</v>
      </c>
      <c r="G32" s="28">
        <v>10</v>
      </c>
      <c r="H32" s="28" t="str">
        <f>VLOOKUP(G32,[1]Áreas!$I$1:$J$6,2,0)</f>
        <v>Mayor</v>
      </c>
      <c r="I32" s="28">
        <f t="shared" si="0"/>
        <v>40</v>
      </c>
      <c r="J32" s="28" t="str">
        <f>IFERROR(VLOOKUP(CONCATENATE(F32,H32),[1]Áreas!$E$8:$F$33,2,0)," ")</f>
        <v>Extremo</v>
      </c>
      <c r="K32" s="28" t="s">
        <v>131</v>
      </c>
      <c r="L32" s="28" t="s">
        <v>35</v>
      </c>
      <c r="M32" s="28" t="s">
        <v>115</v>
      </c>
      <c r="N32" s="28" t="s">
        <v>129</v>
      </c>
      <c r="O32" s="28" t="s">
        <v>46</v>
      </c>
      <c r="P32" s="30">
        <f>IFERROR(VLOOKUP(O32,'[1]Parámetros Paula V'!$B$2:$D$6,2,0)," ")</f>
        <v>60</v>
      </c>
      <c r="Q32" s="30" t="s">
        <v>38</v>
      </c>
      <c r="R32" s="30">
        <f>IFERROR(VLOOKUP(Q32,'[1]Parámetros Paula V'!$B$7:$D$8,2,0)," ")</f>
        <v>100</v>
      </c>
      <c r="S32" s="30" t="s">
        <v>47</v>
      </c>
      <c r="T32" s="30">
        <f>IFERROR(VLOOKUP(S32,'[1]Parámetros Paula V'!$B$9:$D$10,2,0)," ")</f>
        <v>100</v>
      </c>
      <c r="U32" s="30" t="s">
        <v>38</v>
      </c>
      <c r="V32" s="30">
        <f>IFERROR(VLOOKUP(U32,'[1]Parámetros Paula V'!$B$11:$D$12,2,0)," ")</f>
        <v>100</v>
      </c>
      <c r="W32" s="30" t="s">
        <v>48</v>
      </c>
      <c r="X32" s="30">
        <f>IFERROR(VLOOKUP(W32,'[1]Parámetros Paula V'!$B$13:$D$16,2,0)," ")</f>
        <v>40</v>
      </c>
      <c r="Y32" s="30">
        <f>IFERROR((R32*'[1]Parámetros Paula V'!$D$7)+(T32*'[1]Parámetros Paula V'!$D$9)+(V32*'[1]Parámetros Paula V'!$D$11)+(X32*'[1]Parámetros Paula V'!$D$13)," ")</f>
        <v>85</v>
      </c>
      <c r="Z32" s="30" t="s">
        <v>38</v>
      </c>
      <c r="AA32" s="30">
        <f>IFERROR(VLOOKUP(Z32,'[1]Parámetros Paula V'!$B$18:$D$20,2,0)," ")</f>
        <v>100</v>
      </c>
      <c r="AB32" s="30" t="s">
        <v>110</v>
      </c>
      <c r="AC32" s="30">
        <f>IFERROR(IF(Q32="No",20,VLOOKUP(AB32,'[1]Parámetros Paula V'!$B$23:$D$27,2,0))," ")</f>
        <v>80</v>
      </c>
      <c r="AD32" s="30" t="s">
        <v>49</v>
      </c>
      <c r="AE32" s="30">
        <f>IFERROR(VLOOKUP(AD32,'[1]Parámetros Paula V'!$B$29:$D$31,2,0)," ")</f>
        <v>40</v>
      </c>
      <c r="AF32" s="30" t="s">
        <v>132</v>
      </c>
      <c r="AG32" s="30">
        <f>IFERROR(VLOOKUP(AF32,'[1]Parámetros Paula V'!$B$34:$D$36,2,0)," ")</f>
        <v>100</v>
      </c>
      <c r="AH32" s="30" t="s">
        <v>50</v>
      </c>
      <c r="AI32" s="30">
        <f>IFERROR(VLOOKUP(AH32,'[1]Parámetros Paula V'!$B$38:$D$41,2,0)," ")</f>
        <v>40</v>
      </c>
      <c r="AJ32" s="30" t="s">
        <v>43</v>
      </c>
      <c r="AK32" s="30">
        <f>IFERROR(VLOOKUP(AJ32,'[1]Parámetros Paula V'!$B$43:$D$45,2,0)," ")</f>
        <v>80</v>
      </c>
      <c r="AL32" s="30" t="s">
        <v>38</v>
      </c>
      <c r="AM32" s="30">
        <f>IFERROR(VLOOKUP(AL32,'[1]Parámetros Paula V'!$B$46:$D$50,2,0)," ")</f>
        <v>100</v>
      </c>
      <c r="AN32" s="30">
        <f>IFERROR(IF(Q32="No",20,(AE32*'[1]Parámetros Paula V'!$D$29)+(AG32*'[1]Parámetros Paula V'!$D$34)+(AI32*'[1]Parámetros Paula V'!$D$38)+(AK32*'[1]Parámetros Paula V'!$D$43)+(AM32*'[1]Parámetros Paula V'!$D$49))," ")</f>
        <v>70.5</v>
      </c>
      <c r="AO32" s="30">
        <f t="shared" si="1"/>
        <v>79.099999999999994</v>
      </c>
      <c r="AP32" s="28" t="str">
        <f>IF(AO32=" "," ",IF(AO32&lt;='[1]Parámetros Paula V'!$C$53,'[1]Parámetros Paula V'!$A$53,IF(AO32&lt;='[1]Parámetros Paula V'!$C$54,'[1]Parámetros Paula V'!$A$54,IF(AO32&lt;='[1]Parámetros Paula V'!$C$55,'[1]Parámetros Paula V'!$A$55,IF(AO32&lt;='[1]Parámetros Paula V'!$C$56,'[1]Parámetros Paula V'!$A$56,'[1]Parámetros Paula V'!$A$57)))))</f>
        <v>El control está diseñado y ejecutándose adecuadamente, cumple con la mitigación del riesgo. Se debe establecer planes de mejora puntuales dirigidas a su mantenimiento</v>
      </c>
      <c r="AQ32" s="31" t="s">
        <v>133</v>
      </c>
      <c r="AR32" s="32"/>
      <c r="AS32" s="32">
        <v>45565</v>
      </c>
      <c r="AT32" s="31" t="s">
        <v>134</v>
      </c>
    </row>
    <row r="33" spans="1:46" ht="103.5" customHeight="1" x14ac:dyDescent="0.2">
      <c r="A33" s="2" t="s">
        <v>127</v>
      </c>
      <c r="B33" s="28" t="s">
        <v>128</v>
      </c>
      <c r="C33" s="33" t="s">
        <v>129</v>
      </c>
      <c r="D33" s="34">
        <v>45461</v>
      </c>
      <c r="E33" s="28">
        <v>4</v>
      </c>
      <c r="F33" s="28" t="str">
        <f>VLOOKUP(E33,[1]Áreas!$D$1:$E$6,2,0)</f>
        <v>Probable</v>
      </c>
      <c r="G33" s="28">
        <v>10</v>
      </c>
      <c r="H33" s="28" t="str">
        <f>VLOOKUP(G33,[1]Áreas!$I$1:$J$6,2,0)</f>
        <v>Mayor</v>
      </c>
      <c r="I33" s="28">
        <f t="shared" si="0"/>
        <v>40</v>
      </c>
      <c r="J33" s="28" t="str">
        <f>IFERROR(VLOOKUP(CONCATENATE(F33,H33),[1]Áreas!$E$8:$F$33,2,0)," ")</f>
        <v>Extremo</v>
      </c>
      <c r="K33" s="28" t="s">
        <v>135</v>
      </c>
      <c r="L33" s="28" t="s">
        <v>35</v>
      </c>
      <c r="M33" s="28" t="s">
        <v>115</v>
      </c>
      <c r="N33" s="28" t="s">
        <v>129</v>
      </c>
      <c r="O33" s="28" t="s">
        <v>46</v>
      </c>
      <c r="P33" s="30">
        <f>IFERROR(VLOOKUP(O33,'[1]Parámetros Paula V'!$B$2:$D$6,2,0)," ")</f>
        <v>60</v>
      </c>
      <c r="Q33" s="30" t="s">
        <v>38</v>
      </c>
      <c r="R33" s="30">
        <f>IFERROR(VLOOKUP(Q33,'[1]Parámetros Paula V'!$B$7:$D$8,2,0)," ")</f>
        <v>100</v>
      </c>
      <c r="S33" s="30" t="s">
        <v>47</v>
      </c>
      <c r="T33" s="30">
        <f>IFERROR(VLOOKUP(S33,'[1]Parámetros Paula V'!$B$9:$D$10,2,0)," ")</f>
        <v>100</v>
      </c>
      <c r="U33" s="30" t="s">
        <v>38</v>
      </c>
      <c r="V33" s="30">
        <f>IFERROR(VLOOKUP(U33,'[1]Parámetros Paula V'!$B$11:$D$12,2,0)," ")</f>
        <v>100</v>
      </c>
      <c r="W33" s="30" t="s">
        <v>38</v>
      </c>
      <c r="X33" s="30">
        <f>IFERROR(VLOOKUP(W33,'[1]Parámetros Paula V'!$B$13:$D$16,2,0)," ")</f>
        <v>100</v>
      </c>
      <c r="Y33" s="30">
        <f>IFERROR((R33*'[1]Parámetros Paula V'!$D$7)+(T33*'[1]Parámetros Paula V'!$D$9)+(V33*'[1]Parámetros Paula V'!$D$11)+(X33*'[1]Parámetros Paula V'!$D$13)," ")</f>
        <v>100</v>
      </c>
      <c r="Z33" s="30" t="s">
        <v>38</v>
      </c>
      <c r="AA33" s="30">
        <f>IFERROR(VLOOKUP(Z33,'[1]Parámetros Paula V'!$B$18:$D$20,2,0)," ")</f>
        <v>100</v>
      </c>
      <c r="AB33" s="30" t="s">
        <v>39</v>
      </c>
      <c r="AC33" s="30">
        <f>IFERROR(IF(Q33="No",20,VLOOKUP(AB33,'[1]Parámetros Paula V'!$B$23:$D$27,2,0))," ")</f>
        <v>100</v>
      </c>
      <c r="AD33" s="30" t="s">
        <v>49</v>
      </c>
      <c r="AE33" s="30">
        <f>IFERROR(VLOOKUP(AD33,'[1]Parámetros Paula V'!$B$29:$D$31,2,0)," ")</f>
        <v>40</v>
      </c>
      <c r="AF33" s="30" t="s">
        <v>41</v>
      </c>
      <c r="AG33" s="30">
        <f>IFERROR(VLOOKUP(AF33,'[1]Parámetros Paula V'!$B$34:$D$36,2,0)," ")</f>
        <v>40</v>
      </c>
      <c r="AH33" s="30" t="s">
        <v>50</v>
      </c>
      <c r="AI33" s="30">
        <f>IFERROR(VLOOKUP(AH33,'[1]Parámetros Paula V'!$B$38:$D$41,2,0)," ")</f>
        <v>40</v>
      </c>
      <c r="AJ33" s="30" t="s">
        <v>51</v>
      </c>
      <c r="AK33" s="30">
        <f>IFERROR(VLOOKUP(AJ33,'[1]Parámetros Paula V'!$B$43:$D$45,2,0)," ")</f>
        <v>100</v>
      </c>
      <c r="AL33" s="30" t="s">
        <v>38</v>
      </c>
      <c r="AM33" s="30">
        <f>IFERROR(VLOOKUP(AL33,'[1]Parámetros Paula V'!$B$46:$D$50,2,0)," ")</f>
        <v>100</v>
      </c>
      <c r="AN33" s="30">
        <f>IFERROR(IF(Q33="No",20,(AE33*'[1]Parámetros Paula V'!$D$29)+(AG33*'[1]Parámetros Paula V'!$D$34)+(AI33*'[1]Parámetros Paula V'!$D$38)+(AK33*'[1]Parámetros Paula V'!$D$43)+(AM33*'[1]Parámetros Paula V'!$D$49))," ")</f>
        <v>76</v>
      </c>
      <c r="AO33" s="30">
        <f t="shared" si="1"/>
        <v>87.2</v>
      </c>
      <c r="AP33" s="28" t="str">
        <f>IF(AO33=" "," ",IF(AO33&lt;='[1]Parámetros Paula V'!$C$53,'[1]Parámetros Paula V'!$A$53,IF(AO33&lt;='[1]Parámetros Paula V'!$C$54,'[1]Parámetros Paula V'!$A$54,IF(AO33&lt;='[1]Parámetros Paula V'!$C$55,'[1]Parámetros Paula V'!$A$55,IF(AO33&lt;='[1]Parámetros Paula V'!$C$56,'[1]Parámetros Paula V'!$A$56,'[1]Parámetros Paula V'!$A$57)))))</f>
        <v>El control es óptimo, efectivo, eficiente, económicamente viable y ejecutándose adecuadamente.</v>
      </c>
      <c r="AQ33" s="31"/>
      <c r="AR33" s="32"/>
      <c r="AS33" s="32"/>
      <c r="AT33" s="31" t="s">
        <v>136</v>
      </c>
    </row>
    <row r="34" spans="1:46" ht="132" customHeight="1" x14ac:dyDescent="0.2">
      <c r="A34" s="2" t="s">
        <v>127</v>
      </c>
      <c r="B34" s="28" t="s">
        <v>128</v>
      </c>
      <c r="C34" s="33" t="s">
        <v>129</v>
      </c>
      <c r="D34" s="34">
        <v>45461</v>
      </c>
      <c r="E34" s="28">
        <v>4</v>
      </c>
      <c r="F34" s="28" t="str">
        <f>VLOOKUP(E34,[1]Áreas!$D$1:$E$6,2,0)</f>
        <v>Probable</v>
      </c>
      <c r="G34" s="28">
        <v>10</v>
      </c>
      <c r="H34" s="28" t="str">
        <f>VLOOKUP(G34,[1]Áreas!$I$1:$J$6,2,0)</f>
        <v>Mayor</v>
      </c>
      <c r="I34" s="28">
        <f t="shared" si="0"/>
        <v>40</v>
      </c>
      <c r="J34" s="28" t="str">
        <f>IFERROR(VLOOKUP(CONCATENATE(F34,H34),[1]Áreas!$E$8:$F$33,2,0)," ")</f>
        <v>Extremo</v>
      </c>
      <c r="K34" s="28" t="s">
        <v>716</v>
      </c>
      <c r="L34" s="28" t="s">
        <v>35</v>
      </c>
      <c r="M34" s="28" t="s">
        <v>115</v>
      </c>
      <c r="N34" s="28" t="s">
        <v>129</v>
      </c>
      <c r="O34" s="28" t="s">
        <v>46</v>
      </c>
      <c r="P34" s="30">
        <f>IFERROR(VLOOKUP(O34,'[1]Parámetros Paula V'!$B$2:$D$6,2,0)," ")</f>
        <v>60</v>
      </c>
      <c r="Q34" s="30" t="s">
        <v>38</v>
      </c>
      <c r="R34" s="30">
        <f>IFERROR(VLOOKUP(Q34,'[1]Parámetros Paula V'!$B$7:$D$8,2,0)," ")</f>
        <v>100</v>
      </c>
      <c r="S34" s="30" t="s">
        <v>38</v>
      </c>
      <c r="T34" s="30">
        <f>IFERROR(VLOOKUP(S34,'[1]Parámetros Paula V'!$B$9:$D$10,2,0)," ")</f>
        <v>20</v>
      </c>
      <c r="U34" s="30" t="s">
        <v>38</v>
      </c>
      <c r="V34" s="30">
        <f>IFERROR(VLOOKUP(U34,'[1]Parámetros Paula V'!$B$11:$D$12,2,0)," ")</f>
        <v>100</v>
      </c>
      <c r="W34" s="30" t="s">
        <v>137</v>
      </c>
      <c r="X34" s="30">
        <f>IFERROR(VLOOKUP(W34,'[1]Parámetros Paula V'!$B$13:$D$16,2,0)," ")</f>
        <v>60</v>
      </c>
      <c r="Y34" s="30">
        <f>IFERROR((R34*'[1]Parámetros Paula V'!$D$7)+(T34*'[1]Parámetros Paula V'!$D$9)+(V34*'[1]Parámetros Paula V'!$D$11)+(X34*'[1]Parámetros Paula V'!$D$13)," ")</f>
        <v>62</v>
      </c>
      <c r="Z34" s="30" t="s">
        <v>38</v>
      </c>
      <c r="AA34" s="30">
        <f>IFERROR(VLOOKUP(Z34,'[1]Parámetros Paula V'!$B$18:$D$20,2,0)," ")</f>
        <v>100</v>
      </c>
      <c r="AB34" s="30" t="s">
        <v>110</v>
      </c>
      <c r="AC34" s="30">
        <f>IFERROR(IF(Q34="No",20,VLOOKUP(AB34,'[1]Parámetros Paula V'!$B$23:$D$27,2,0))," ")</f>
        <v>80</v>
      </c>
      <c r="AD34" s="30" t="s">
        <v>40</v>
      </c>
      <c r="AE34" s="30">
        <f>IFERROR(VLOOKUP(AD34,'[1]Parámetros Paula V'!$B$29:$D$31,2,0)," ")</f>
        <v>80</v>
      </c>
      <c r="AF34" s="30" t="s">
        <v>41</v>
      </c>
      <c r="AG34" s="30">
        <f>IFERROR(VLOOKUP(AF34,'[1]Parámetros Paula V'!$B$34:$D$36,2,0)," ")</f>
        <v>40</v>
      </c>
      <c r="AH34" s="30" t="s">
        <v>42</v>
      </c>
      <c r="AI34" s="30">
        <f>IFERROR(VLOOKUP(AH34,'[1]Parámetros Paula V'!$B$38:$D$41,2,0)," ")</f>
        <v>80</v>
      </c>
      <c r="AJ34" s="30" t="s">
        <v>51</v>
      </c>
      <c r="AK34" s="30">
        <f>IFERROR(VLOOKUP(AJ34,'[1]Parámetros Paula V'!$B$43:$D$45,2,0)," ")</f>
        <v>100</v>
      </c>
      <c r="AL34" s="30" t="s">
        <v>38</v>
      </c>
      <c r="AM34" s="30">
        <f>IFERROR(VLOOKUP(AL34,'[1]Parámetros Paula V'!$B$46:$D$50,2,0)," ")</f>
        <v>100</v>
      </c>
      <c r="AN34" s="30">
        <f>IFERROR(IF(Q34="No",20,(AE34*'[1]Parámetros Paula V'!$D$29)+(AG34*'[1]Parámetros Paula V'!$D$34)+(AI34*'[1]Parámetros Paula V'!$D$38)+(AK34*'[1]Parámetros Paula V'!$D$43)+(AM34*'[1]Parámetros Paula V'!$D$49))," ")</f>
        <v>89</v>
      </c>
      <c r="AO34" s="30">
        <f t="shared" si="1"/>
        <v>78.2</v>
      </c>
      <c r="AP34" s="28" t="str">
        <f>IF(AO34=" "," ",IF(AO34&lt;='[1]Parámetros Paula V'!$C$53,'[1]Parámetros Paula V'!$A$53,IF(AO34&lt;='[1]Parámetros Paula V'!$C$54,'[1]Parámetros Paula V'!$A$54,IF(AO34&lt;='[1]Parámetros Paula V'!$C$55,'[1]Parámetros Paula V'!$A$55,IF(AO34&lt;='[1]Parámetros Paula V'!$C$56,'[1]Parámetros Paula V'!$A$56,'[1]Parámetros Paula V'!$A$57)))))</f>
        <v>El control está diseñado y ejecutándose adecuadamente, cumple con la mitigación del riesgo. Se debe establecer planes de mejora puntuales dirigidas a su mantenimiento</v>
      </c>
      <c r="AQ34" s="31" t="s">
        <v>138</v>
      </c>
      <c r="AR34" s="32"/>
      <c r="AS34" s="32">
        <v>45565</v>
      </c>
      <c r="AT34" s="31" t="s">
        <v>717</v>
      </c>
    </row>
    <row r="35" spans="1:46" ht="85.5" x14ac:dyDescent="0.2">
      <c r="A35" s="2" t="s">
        <v>127</v>
      </c>
      <c r="B35" s="28" t="s">
        <v>128</v>
      </c>
      <c r="C35" s="33" t="s">
        <v>129</v>
      </c>
      <c r="D35" s="34">
        <v>45461</v>
      </c>
      <c r="E35" s="28">
        <v>4</v>
      </c>
      <c r="F35" s="28" t="str">
        <f>VLOOKUP(E35,[1]Áreas!$D$1:$E$6,2,0)</f>
        <v>Probable</v>
      </c>
      <c r="G35" s="28">
        <v>10</v>
      </c>
      <c r="H35" s="28" t="str">
        <f>VLOOKUP(G35,[1]Áreas!$I$1:$J$6,2,0)</f>
        <v>Mayor</v>
      </c>
      <c r="I35" s="28">
        <f t="shared" si="0"/>
        <v>40</v>
      </c>
      <c r="J35" s="28" t="str">
        <f>IFERROR(VLOOKUP(CONCATENATE(F35,H35),[1]Áreas!$E$8:$F$33,2,0)," ")</f>
        <v>Extremo</v>
      </c>
      <c r="K35" s="28" t="s">
        <v>718</v>
      </c>
      <c r="L35" s="28" t="s">
        <v>35</v>
      </c>
      <c r="M35" s="28" t="s">
        <v>115</v>
      </c>
      <c r="N35" s="28" t="s">
        <v>129</v>
      </c>
      <c r="O35" s="28" t="s">
        <v>46</v>
      </c>
      <c r="P35" s="30">
        <f>IFERROR(VLOOKUP(O35,'[1]Parámetros Paula V'!$B$2:$D$6,2,0)," ")</f>
        <v>60</v>
      </c>
      <c r="Q35" s="30" t="s">
        <v>38</v>
      </c>
      <c r="R35" s="30">
        <f>IFERROR(VLOOKUP(Q35,'[1]Parámetros Paula V'!$B$7:$D$8,2,0)," ")</f>
        <v>100</v>
      </c>
      <c r="S35" s="30" t="s">
        <v>38</v>
      </c>
      <c r="T35" s="30">
        <f>IFERROR(VLOOKUP(S35,'[1]Parámetros Paula V'!$B$9:$D$10,2,0)," ")</f>
        <v>20</v>
      </c>
      <c r="U35" s="30" t="s">
        <v>38</v>
      </c>
      <c r="V35" s="30">
        <f>IFERROR(VLOOKUP(U35,'[1]Parámetros Paula V'!$B$11:$D$12,2,0)," ")</f>
        <v>100</v>
      </c>
      <c r="W35" s="30" t="s">
        <v>48</v>
      </c>
      <c r="X35" s="30">
        <f>IFERROR(VLOOKUP(W35,'[1]Parámetros Paula V'!$B$13:$D$16,2,0)," ")</f>
        <v>40</v>
      </c>
      <c r="Y35" s="30">
        <f>IFERROR((R35*'[1]Parámetros Paula V'!$D$7)+(T35*'[1]Parámetros Paula V'!$D$9)+(V35*'[1]Parámetros Paula V'!$D$11)+(X35*'[1]Parámetros Paula V'!$D$13)," ")</f>
        <v>57</v>
      </c>
      <c r="Z35" s="30" t="s">
        <v>38</v>
      </c>
      <c r="AA35" s="30">
        <f>IFERROR(VLOOKUP(Z35,'[1]Parámetros Paula V'!$B$18:$D$20,2,0)," ")</f>
        <v>100</v>
      </c>
      <c r="AB35" s="30" t="s">
        <v>110</v>
      </c>
      <c r="AC35" s="30">
        <f>IFERROR(IF(Q35="No",20,VLOOKUP(AB35,'[1]Parámetros Paula V'!$B$23:$D$27,2,0))," ")</f>
        <v>80</v>
      </c>
      <c r="AD35" s="30" t="s">
        <v>40</v>
      </c>
      <c r="AE35" s="30">
        <f>IFERROR(VLOOKUP(AD35,'[1]Parámetros Paula V'!$B$29:$D$31,2,0)," ")</f>
        <v>80</v>
      </c>
      <c r="AF35" s="30" t="s">
        <v>41</v>
      </c>
      <c r="AG35" s="30">
        <f>IFERROR(VLOOKUP(AF35,'[1]Parámetros Paula V'!$B$34:$D$36,2,0)," ")</f>
        <v>40</v>
      </c>
      <c r="AH35" s="30" t="s">
        <v>42</v>
      </c>
      <c r="AI35" s="30">
        <f>IFERROR(VLOOKUP(AH35,'[1]Parámetros Paula V'!$B$38:$D$41,2,0)," ")</f>
        <v>80</v>
      </c>
      <c r="AJ35" s="30" t="s">
        <v>51</v>
      </c>
      <c r="AK35" s="30">
        <f>IFERROR(VLOOKUP(AJ35,'[1]Parámetros Paula V'!$B$43:$D$45,2,0)," ")</f>
        <v>100</v>
      </c>
      <c r="AL35" s="30" t="s">
        <v>38</v>
      </c>
      <c r="AM35" s="30">
        <f>IFERROR(VLOOKUP(AL35,'[1]Parámetros Paula V'!$B$46:$D$50,2,0)," ")</f>
        <v>100</v>
      </c>
      <c r="AN35" s="30">
        <f>IFERROR(IF(Q35="No",20,(AE35*'[1]Parámetros Paula V'!$D$29)+(AG35*'[1]Parámetros Paula V'!$D$34)+(AI35*'[1]Parámetros Paula V'!$D$38)+(AK35*'[1]Parámetros Paula V'!$D$43)+(AM35*'[1]Parámetros Paula V'!$D$49))," ")</f>
        <v>89</v>
      </c>
      <c r="AO35" s="30">
        <f t="shared" si="1"/>
        <v>77.2</v>
      </c>
      <c r="AP35" s="28" t="str">
        <f>IF(AO35=" "," ",IF(AO35&lt;='[1]Parámetros Paula V'!$C$53,'[1]Parámetros Paula V'!$A$53,IF(AO35&lt;='[1]Parámetros Paula V'!$C$54,'[1]Parámetros Paula V'!$A$54,IF(AO35&lt;='[1]Parámetros Paula V'!$C$55,'[1]Parámetros Paula V'!$A$55,IF(AO35&lt;='[1]Parámetros Paula V'!$C$56,'[1]Parámetros Paula V'!$A$56,'[1]Parámetros Paula V'!$A$57)))))</f>
        <v>El control está diseñado y ejecutándose adecuadamente, cumple con la mitigación del riesgo. Se debe establecer planes de mejora puntuales dirigidas a su mantenimiento</v>
      </c>
      <c r="AQ35" s="31"/>
      <c r="AR35" s="32"/>
      <c r="AS35" s="32"/>
      <c r="AT35" s="31" t="s">
        <v>719</v>
      </c>
    </row>
    <row r="36" spans="1:46" ht="103.5" customHeight="1" x14ac:dyDescent="0.2">
      <c r="A36" s="2" t="s">
        <v>127</v>
      </c>
      <c r="B36" s="28" t="s">
        <v>128</v>
      </c>
      <c r="C36" s="33" t="s">
        <v>129</v>
      </c>
      <c r="D36" s="34">
        <v>45461</v>
      </c>
      <c r="E36" s="28">
        <v>4</v>
      </c>
      <c r="F36" s="28" t="str">
        <f>VLOOKUP(E36,[1]Áreas!$D$1:$E$6,2,0)</f>
        <v>Probable</v>
      </c>
      <c r="G36" s="28">
        <v>10</v>
      </c>
      <c r="H36" s="28" t="str">
        <f>VLOOKUP(G36,[1]Áreas!$I$1:$J$6,2,0)</f>
        <v>Mayor</v>
      </c>
      <c r="I36" s="28">
        <f t="shared" si="0"/>
        <v>40</v>
      </c>
      <c r="J36" s="28" t="str">
        <f>IFERROR(VLOOKUP(CONCATENATE(F36,H36),[1]Áreas!$E$8:$F$33,2,0)," ")</f>
        <v>Extremo</v>
      </c>
      <c r="K36" s="28" t="s">
        <v>720</v>
      </c>
      <c r="L36" s="28" t="s">
        <v>35</v>
      </c>
      <c r="M36" s="28" t="s">
        <v>115</v>
      </c>
      <c r="N36" s="28" t="s">
        <v>129</v>
      </c>
      <c r="O36" s="28" t="s">
        <v>46</v>
      </c>
      <c r="P36" s="30">
        <f>IFERROR(VLOOKUP(O36,'[1]Parámetros Paula V'!$B$2:$D$6,2,0)," ")</f>
        <v>60</v>
      </c>
      <c r="Q36" s="30" t="s">
        <v>38</v>
      </c>
      <c r="R36" s="30">
        <f>IFERROR(VLOOKUP(Q36,'[1]Parámetros Paula V'!$B$7:$D$8,2,0)," ")</f>
        <v>100</v>
      </c>
      <c r="S36" s="30" t="s">
        <v>47</v>
      </c>
      <c r="T36" s="30">
        <f>IFERROR(VLOOKUP(S36,'[1]Parámetros Paula V'!$B$9:$D$10,2,0)," ")</f>
        <v>100</v>
      </c>
      <c r="U36" s="30" t="s">
        <v>38</v>
      </c>
      <c r="V36" s="30">
        <f>IFERROR(VLOOKUP(U36,'[1]Parámetros Paula V'!$B$11:$D$12,2,0)," ")</f>
        <v>100</v>
      </c>
      <c r="W36" s="30" t="s">
        <v>48</v>
      </c>
      <c r="X36" s="30">
        <f>IFERROR(VLOOKUP(W36,'[1]Parámetros Paula V'!$B$13:$D$16,2,0)," ")</f>
        <v>40</v>
      </c>
      <c r="Y36" s="30">
        <f>IFERROR((R36*'[1]Parámetros Paula V'!$D$7)+(T36*'[1]Parámetros Paula V'!$D$9)+(V36*'[1]Parámetros Paula V'!$D$11)+(X36*'[1]Parámetros Paula V'!$D$13)," ")</f>
        <v>85</v>
      </c>
      <c r="Z36" s="30" t="s">
        <v>38</v>
      </c>
      <c r="AA36" s="30">
        <f>IFERROR(VLOOKUP(Z36,'[1]Parámetros Paula V'!$B$18:$D$20,2,0)," ")</f>
        <v>100</v>
      </c>
      <c r="AB36" s="30" t="s">
        <v>39</v>
      </c>
      <c r="AC36" s="30">
        <f>IFERROR(IF(Q36="No",20,VLOOKUP(AB36,'[1]Parámetros Paula V'!$B$23:$D$27,2,0))," ")</f>
        <v>100</v>
      </c>
      <c r="AD36" s="30" t="s">
        <v>40</v>
      </c>
      <c r="AE36" s="30">
        <f>IFERROR(VLOOKUP(AD36,'[1]Parámetros Paula V'!$B$29:$D$31,2,0)," ")</f>
        <v>80</v>
      </c>
      <c r="AF36" s="30" t="s">
        <v>41</v>
      </c>
      <c r="AG36" s="30">
        <f>IFERROR(VLOOKUP(AF36,'[1]Parámetros Paula V'!$B$34:$D$36,2,0)," ")</f>
        <v>40</v>
      </c>
      <c r="AH36" s="30" t="s">
        <v>42</v>
      </c>
      <c r="AI36" s="30">
        <f>IFERROR(VLOOKUP(AH36,'[1]Parámetros Paula V'!$B$38:$D$41,2,0)," ")</f>
        <v>80</v>
      </c>
      <c r="AJ36" s="30" t="s">
        <v>51</v>
      </c>
      <c r="AK36" s="30">
        <f>IFERROR(VLOOKUP(AJ36,'[1]Parámetros Paula V'!$B$43:$D$45,2,0)," ")</f>
        <v>100</v>
      </c>
      <c r="AL36" s="30" t="s">
        <v>38</v>
      </c>
      <c r="AM36" s="30">
        <f>IFERROR(VLOOKUP(AL36,'[1]Parámetros Paula V'!$B$46:$D$50,2,0)," ")</f>
        <v>100</v>
      </c>
      <c r="AN36" s="30">
        <f>IFERROR(IF(Q36="No",20,(AE36*'[1]Parámetros Paula V'!$D$29)+(AG36*'[1]Parámetros Paula V'!$D$34)+(AI36*'[1]Parámetros Paula V'!$D$38)+(AK36*'[1]Parámetros Paula V'!$D$43)+(AM36*'[1]Parámetros Paula V'!$D$49))," ")</f>
        <v>89</v>
      </c>
      <c r="AO36" s="30">
        <f t="shared" si="1"/>
        <v>86.8</v>
      </c>
      <c r="AP36" s="28" t="str">
        <f>IF(AO36=" "," ",IF(AO36&lt;='[1]Parámetros Paula V'!$C$53,'[1]Parámetros Paula V'!$A$53,IF(AO36&lt;='[1]Parámetros Paula V'!$C$54,'[1]Parámetros Paula V'!$A$54,IF(AO36&lt;='[1]Parámetros Paula V'!$C$55,'[1]Parámetros Paula V'!$A$55,IF(AO36&lt;='[1]Parámetros Paula V'!$C$56,'[1]Parámetros Paula V'!$A$56,'[1]Parámetros Paula V'!$A$57)))))</f>
        <v>El control es óptimo, efectivo, eficiente, económicamente viable y ejecutándose adecuadamente.</v>
      </c>
      <c r="AQ36" s="31"/>
      <c r="AR36" s="32"/>
      <c r="AS36" s="32"/>
      <c r="AT36" s="31" t="s">
        <v>721</v>
      </c>
    </row>
    <row r="37" spans="1:46" ht="57" x14ac:dyDescent="0.2">
      <c r="A37" s="2" t="s">
        <v>127</v>
      </c>
      <c r="B37" s="28" t="s">
        <v>128</v>
      </c>
      <c r="C37" s="33" t="s">
        <v>129</v>
      </c>
      <c r="D37" s="34">
        <v>45461</v>
      </c>
      <c r="E37" s="28">
        <v>4</v>
      </c>
      <c r="F37" s="28" t="str">
        <f>VLOOKUP(E37,[1]Áreas!$D$1:$E$6,2,0)</f>
        <v>Probable</v>
      </c>
      <c r="G37" s="28">
        <v>10</v>
      </c>
      <c r="H37" s="28" t="str">
        <f>VLOOKUP(G37,[1]Áreas!$I$1:$J$6,2,0)</f>
        <v>Mayor</v>
      </c>
      <c r="I37" s="28">
        <f t="shared" si="0"/>
        <v>40</v>
      </c>
      <c r="J37" s="28" t="str">
        <f>IFERROR(VLOOKUP(CONCATENATE(F37,H37),[1]Áreas!$E$8:$F$33,2,0)," ")</f>
        <v>Extremo</v>
      </c>
      <c r="K37" s="28" t="s">
        <v>139</v>
      </c>
      <c r="L37" s="28" t="s">
        <v>35</v>
      </c>
      <c r="M37" s="28" t="s">
        <v>115</v>
      </c>
      <c r="N37" s="28" t="s">
        <v>129</v>
      </c>
      <c r="O37" s="28" t="s">
        <v>46</v>
      </c>
      <c r="P37" s="30">
        <f>IFERROR(VLOOKUP(O37,'[1]Parámetros Paula V'!$B$2:$D$6,2,0)," ")</f>
        <v>60</v>
      </c>
      <c r="Q37" s="30" t="s">
        <v>38</v>
      </c>
      <c r="R37" s="30">
        <f>IFERROR(VLOOKUP(Q37,'[1]Parámetros Paula V'!$B$7:$D$8,2,0)," ")</f>
        <v>100</v>
      </c>
      <c r="S37" s="30" t="s">
        <v>47</v>
      </c>
      <c r="T37" s="30">
        <f>IFERROR(VLOOKUP(S37,'[1]Parámetros Paula V'!$B$9:$D$10,2,0)," ")</f>
        <v>100</v>
      </c>
      <c r="U37" s="30" t="s">
        <v>38</v>
      </c>
      <c r="V37" s="30">
        <f>IFERROR(VLOOKUP(U37,'[1]Parámetros Paula V'!$B$11:$D$12,2,0)," ")</f>
        <v>100</v>
      </c>
      <c r="W37" s="30" t="s">
        <v>48</v>
      </c>
      <c r="X37" s="30">
        <f>IFERROR(VLOOKUP(W37,'[1]Parámetros Paula V'!$B$13:$D$16,2,0)," ")</f>
        <v>40</v>
      </c>
      <c r="Y37" s="30">
        <f>IFERROR((R37*'[1]Parámetros Paula V'!$D$7)+(T37*'[1]Parámetros Paula V'!$D$9)+(V37*'[1]Parámetros Paula V'!$D$11)+(X37*'[1]Parámetros Paula V'!$D$13)," ")</f>
        <v>85</v>
      </c>
      <c r="Z37" s="30" t="s">
        <v>38</v>
      </c>
      <c r="AA37" s="30">
        <f>IFERROR(VLOOKUP(Z37,'[1]Parámetros Paula V'!$B$18:$D$20,2,0)," ")</f>
        <v>100</v>
      </c>
      <c r="AB37" s="30" t="s">
        <v>39</v>
      </c>
      <c r="AC37" s="30">
        <f>IFERROR(IF(Q37="No",20,VLOOKUP(AB37,'[1]Parámetros Paula V'!$B$23:$D$27,2,0))," ")</f>
        <v>100</v>
      </c>
      <c r="AD37" s="30" t="s">
        <v>40</v>
      </c>
      <c r="AE37" s="30">
        <f>IFERROR(VLOOKUP(AD37,'[1]Parámetros Paula V'!$B$29:$D$31,2,0)," ")</f>
        <v>80</v>
      </c>
      <c r="AF37" s="30" t="s">
        <v>41</v>
      </c>
      <c r="AG37" s="30">
        <f>IFERROR(VLOOKUP(AF37,'[1]Parámetros Paula V'!$B$34:$D$36,2,0)," ")</f>
        <v>40</v>
      </c>
      <c r="AH37" s="30" t="s">
        <v>42</v>
      </c>
      <c r="AI37" s="30">
        <f>IFERROR(VLOOKUP(AH37,'[1]Parámetros Paula V'!$B$38:$D$41,2,0)," ")</f>
        <v>80</v>
      </c>
      <c r="AJ37" s="30" t="s">
        <v>51</v>
      </c>
      <c r="AK37" s="30">
        <f>IFERROR(VLOOKUP(AJ37,'[1]Parámetros Paula V'!$B$43:$D$45,2,0)," ")</f>
        <v>100</v>
      </c>
      <c r="AL37" s="30" t="s">
        <v>38</v>
      </c>
      <c r="AM37" s="30">
        <f>IFERROR(VLOOKUP(AL37,'[1]Parámetros Paula V'!$B$46:$D$50,2,0)," ")</f>
        <v>100</v>
      </c>
      <c r="AN37" s="30">
        <f>IFERROR(IF(Q37="No",20,(AE37*'[1]Parámetros Paula V'!$D$29)+(AG37*'[1]Parámetros Paula V'!$D$34)+(AI37*'[1]Parámetros Paula V'!$D$38)+(AK37*'[1]Parámetros Paula V'!$D$43)+(AM37*'[1]Parámetros Paula V'!$D$49))," ")</f>
        <v>89</v>
      </c>
      <c r="AO37" s="30">
        <f t="shared" si="1"/>
        <v>86.8</v>
      </c>
      <c r="AP37" s="28" t="str">
        <f>IF(AO37=" "," ",IF(AO37&lt;='[1]Parámetros Paula V'!$C$53,'[1]Parámetros Paula V'!$A$53,IF(AO37&lt;='[1]Parámetros Paula V'!$C$54,'[1]Parámetros Paula V'!$A$54,IF(AO37&lt;='[1]Parámetros Paula V'!$C$55,'[1]Parámetros Paula V'!$A$55,IF(AO37&lt;='[1]Parámetros Paula V'!$C$56,'[1]Parámetros Paula V'!$A$56,'[1]Parámetros Paula V'!$A$57)))))</f>
        <v>El control es óptimo, efectivo, eficiente, económicamente viable y ejecutándose adecuadamente.</v>
      </c>
      <c r="AQ37" s="31"/>
      <c r="AR37" s="32"/>
      <c r="AS37" s="32"/>
      <c r="AT37" s="31" t="s">
        <v>140</v>
      </c>
    </row>
    <row r="38" spans="1:46" ht="85.5" x14ac:dyDescent="0.2">
      <c r="A38" s="2" t="s">
        <v>141</v>
      </c>
      <c r="B38" s="37" t="s">
        <v>142</v>
      </c>
      <c r="C38" s="33" t="s">
        <v>114</v>
      </c>
      <c r="D38" s="34">
        <v>45488</v>
      </c>
      <c r="E38" s="28">
        <v>4</v>
      </c>
      <c r="F38" s="28" t="str">
        <f>VLOOKUP(E38,[1]Áreas!$D$1:$E$6,2,0)</f>
        <v>Probable</v>
      </c>
      <c r="G38" s="28">
        <v>10</v>
      </c>
      <c r="H38" s="28" t="str">
        <f>VLOOKUP(G38,[1]Áreas!$I$1:$J$6,2,0)</f>
        <v>Mayor</v>
      </c>
      <c r="I38" s="28">
        <f t="shared" si="0"/>
        <v>40</v>
      </c>
      <c r="J38" s="28" t="str">
        <f>IFERROR(VLOOKUP(CONCATENATE(F38,H38),[1]Áreas!$E$8:$F$33,2,0)," ")</f>
        <v>Extremo</v>
      </c>
      <c r="K38" s="28" t="s">
        <v>722</v>
      </c>
      <c r="L38" s="28" t="s">
        <v>35</v>
      </c>
      <c r="M38" s="28" t="s">
        <v>115</v>
      </c>
      <c r="N38" s="28" t="s">
        <v>114</v>
      </c>
      <c r="O38" s="28" t="s">
        <v>37</v>
      </c>
      <c r="P38" s="30">
        <f>IFERROR(VLOOKUP(O38,'[1]Parámetros Paula V'!$B$2:$D$6,2,0)," ")</f>
        <v>80</v>
      </c>
      <c r="Q38" s="30" t="s">
        <v>38</v>
      </c>
      <c r="R38" s="30">
        <f>IFERROR(VLOOKUP(Q38,'[1]Parámetros Paula V'!$B$7:$D$8,2,0)," ")</f>
        <v>100</v>
      </c>
      <c r="S38" s="30" t="s">
        <v>47</v>
      </c>
      <c r="T38" s="30">
        <f>IFERROR(VLOOKUP(S38,'[1]Parámetros Paula V'!$B$9:$D$10,2,0)," ")</f>
        <v>100</v>
      </c>
      <c r="U38" s="30" t="s">
        <v>38</v>
      </c>
      <c r="V38" s="30">
        <f>IFERROR(VLOOKUP(U38,'[1]Parámetros Paula V'!$B$11:$D$12,2,0)," ")</f>
        <v>100</v>
      </c>
      <c r="W38" s="30" t="s">
        <v>38</v>
      </c>
      <c r="X38" s="30">
        <f>IFERROR(VLOOKUP(W38,'[1]Parámetros Paula V'!$B$13:$D$16,2,0)," ")</f>
        <v>100</v>
      </c>
      <c r="Y38" s="30">
        <f>IFERROR((R38*'[1]Parámetros Paula V'!$D$7)+(T38*'[1]Parámetros Paula V'!$D$9)+(V38*'[1]Parámetros Paula V'!$D$11)+(X38*'[1]Parámetros Paula V'!$D$13)," ")</f>
        <v>100</v>
      </c>
      <c r="Z38" s="30" t="s">
        <v>38</v>
      </c>
      <c r="AA38" s="30">
        <f>IFERROR(VLOOKUP(Z38,'[1]Parámetros Paula V'!$B$18:$D$20,2,0)," ")</f>
        <v>100</v>
      </c>
      <c r="AB38" s="30" t="s">
        <v>39</v>
      </c>
      <c r="AC38" s="30">
        <f>IFERROR(IF(Q38="No",20,VLOOKUP(AB38,'[1]Parámetros Paula V'!$B$23:$D$27,2,0))," ")</f>
        <v>100</v>
      </c>
      <c r="AD38" s="30" t="s">
        <v>40</v>
      </c>
      <c r="AE38" s="30">
        <f>IFERROR(VLOOKUP(AD38,'[1]Parámetros Paula V'!$B$29:$D$31,2,0)," ")</f>
        <v>80</v>
      </c>
      <c r="AF38" s="30" t="s">
        <v>55</v>
      </c>
      <c r="AG38" s="30">
        <f>IFERROR(VLOOKUP(AF38,'[1]Parámetros Paula V'!$B$34:$D$36,2,0)," ")</f>
        <v>80</v>
      </c>
      <c r="AH38" s="30" t="s">
        <v>50</v>
      </c>
      <c r="AI38" s="30">
        <f>IFERROR(VLOOKUP(AH38,'[1]Parámetros Paula V'!$B$38:$D$41,2,0)," ")</f>
        <v>40</v>
      </c>
      <c r="AJ38" s="30" t="s">
        <v>51</v>
      </c>
      <c r="AK38" s="30">
        <f>IFERROR(VLOOKUP(AJ38,'[1]Parámetros Paula V'!$B$43:$D$45,2,0)," ")</f>
        <v>100</v>
      </c>
      <c r="AL38" s="30" t="s">
        <v>38</v>
      </c>
      <c r="AM38" s="30">
        <f>IFERROR(VLOOKUP(AL38,'[1]Parámetros Paula V'!$B$46:$D$50,2,0)," ")</f>
        <v>100</v>
      </c>
      <c r="AN38" s="30">
        <f>IFERROR(IF(Q38="No",20,(AE38*'[1]Parámetros Paula V'!$D$29)+(AG38*'[1]Parámetros Paula V'!$D$34)+(AI38*'[1]Parámetros Paula V'!$D$38)+(AK38*'[1]Parámetros Paula V'!$D$43)+(AM38*'[1]Parámetros Paula V'!$D$49))," ")</f>
        <v>82</v>
      </c>
      <c r="AO38" s="30">
        <f t="shared" si="1"/>
        <v>92.4</v>
      </c>
      <c r="AP38" s="28" t="str">
        <f>IF(AO38=" "," ",IF(AO38&lt;='[1]Parámetros Paula V'!$C$53,'[1]Parámetros Paula V'!$A$53,IF(AO38&lt;='[1]Parámetros Paula V'!$C$54,'[1]Parámetros Paula V'!$A$54,IF(AO38&lt;='[1]Parámetros Paula V'!$C$55,'[1]Parámetros Paula V'!$A$55,IF(AO38&lt;='[1]Parámetros Paula V'!$C$56,'[1]Parámetros Paula V'!$A$56,'[1]Parámetros Paula V'!$A$57)))))</f>
        <v>El control es óptimo, efectivo, eficiente, económicamente viable y ejecutándose adecuadamente.</v>
      </c>
      <c r="AQ38" s="31"/>
      <c r="AR38" s="32"/>
      <c r="AS38" s="32"/>
      <c r="AT38" s="31" t="s">
        <v>143</v>
      </c>
    </row>
    <row r="39" spans="1:46" ht="57" x14ac:dyDescent="0.2">
      <c r="A39" s="2" t="s">
        <v>141</v>
      </c>
      <c r="B39" s="28" t="s">
        <v>142</v>
      </c>
      <c r="C39" s="33" t="s">
        <v>114</v>
      </c>
      <c r="D39" s="34">
        <v>45488</v>
      </c>
      <c r="E39" s="28">
        <v>4</v>
      </c>
      <c r="F39" s="28" t="str">
        <f>VLOOKUP(E39,[1]Áreas!$D$1:$E$6,2,0)</f>
        <v>Probable</v>
      </c>
      <c r="G39" s="28">
        <v>10</v>
      </c>
      <c r="H39" s="28" t="str">
        <f>VLOOKUP(G39,[1]Áreas!$I$1:$J$6,2,0)</f>
        <v>Mayor</v>
      </c>
      <c r="I39" s="28">
        <f t="shared" si="0"/>
        <v>40</v>
      </c>
      <c r="J39" s="28" t="str">
        <f>IFERROR(VLOOKUP(CONCATENATE(F39,H39),[1]Áreas!$E$8:$F$33,2,0)," ")</f>
        <v>Extremo</v>
      </c>
      <c r="K39" s="28" t="s">
        <v>144</v>
      </c>
      <c r="L39" s="28" t="s">
        <v>35</v>
      </c>
      <c r="M39" s="28" t="s">
        <v>115</v>
      </c>
      <c r="N39" s="28" t="s">
        <v>114</v>
      </c>
      <c r="O39" s="28" t="s">
        <v>37</v>
      </c>
      <c r="P39" s="30">
        <f>IFERROR(VLOOKUP(O39,'[1]Parámetros Paula V'!$B$2:$D$6,2,0)," ")</f>
        <v>80</v>
      </c>
      <c r="Q39" s="30" t="s">
        <v>38</v>
      </c>
      <c r="R39" s="30">
        <f>IFERROR(VLOOKUP(Q39,'[1]Parámetros Paula V'!$B$7:$D$8,2,0)," ")</f>
        <v>100</v>
      </c>
      <c r="S39" s="30" t="s">
        <v>38</v>
      </c>
      <c r="T39" s="30">
        <f>IFERROR(VLOOKUP(S39,'[1]Parámetros Paula V'!$B$9:$D$10,2,0)," ")</f>
        <v>20</v>
      </c>
      <c r="U39" s="30" t="s">
        <v>38</v>
      </c>
      <c r="V39" s="30">
        <f>IFERROR(VLOOKUP(U39,'[1]Parámetros Paula V'!$B$11:$D$12,2,0)," ")</f>
        <v>100</v>
      </c>
      <c r="W39" s="30" t="s">
        <v>38</v>
      </c>
      <c r="X39" s="30">
        <f>IFERROR(VLOOKUP(W39,'[1]Parámetros Paula V'!$B$13:$D$16,2,0)," ")</f>
        <v>100</v>
      </c>
      <c r="Y39" s="30">
        <f>IFERROR((R39*'[1]Parámetros Paula V'!$D$7)+(T39*'[1]Parámetros Paula V'!$D$9)+(V39*'[1]Parámetros Paula V'!$D$11)+(X39*'[1]Parámetros Paula V'!$D$13)," ")</f>
        <v>72</v>
      </c>
      <c r="Z39" s="30" t="s">
        <v>38</v>
      </c>
      <c r="AA39" s="30">
        <f>IFERROR(VLOOKUP(Z39,'[1]Parámetros Paula V'!$B$18:$D$20,2,0)," ")</f>
        <v>100</v>
      </c>
      <c r="AB39" s="30" t="s">
        <v>39</v>
      </c>
      <c r="AC39" s="30">
        <f>IFERROR(IF(Q39="No",20,VLOOKUP(AB39,'[1]Parámetros Paula V'!$B$23:$D$27,2,0))," ")</f>
        <v>100</v>
      </c>
      <c r="AD39" s="30" t="s">
        <v>40</v>
      </c>
      <c r="AE39" s="30">
        <f>IFERROR(VLOOKUP(AD39,'[1]Parámetros Paula V'!$B$29:$D$31,2,0)," ")</f>
        <v>80</v>
      </c>
      <c r="AF39" s="30" t="s">
        <v>41</v>
      </c>
      <c r="AG39" s="30">
        <f>IFERROR(VLOOKUP(AF39,'[1]Parámetros Paula V'!$B$34:$D$36,2,0)," ")</f>
        <v>40</v>
      </c>
      <c r="AH39" s="30" t="s">
        <v>50</v>
      </c>
      <c r="AI39" s="30">
        <f>IFERROR(VLOOKUP(AH39,'[1]Parámetros Paula V'!$B$38:$D$41,2,0)," ")</f>
        <v>40</v>
      </c>
      <c r="AJ39" s="30" t="s">
        <v>51</v>
      </c>
      <c r="AK39" s="30">
        <f>IFERROR(VLOOKUP(AJ39,'[1]Parámetros Paula V'!$B$43:$D$45,2,0)," ")</f>
        <v>100</v>
      </c>
      <c r="AL39" s="30" t="s">
        <v>38</v>
      </c>
      <c r="AM39" s="30">
        <f>IFERROR(VLOOKUP(AL39,'[1]Parámetros Paula V'!$B$46:$D$50,2,0)," ")</f>
        <v>100</v>
      </c>
      <c r="AN39" s="30">
        <f>IFERROR(IF(Q39="No",20,(AE39*'[1]Parámetros Paula V'!$D$29)+(AG39*'[1]Parámetros Paula V'!$D$34)+(AI39*'[1]Parámetros Paula V'!$D$38)+(AK39*'[1]Parámetros Paula V'!$D$43)+(AM39*'[1]Parámetros Paula V'!$D$49))," ")</f>
        <v>79</v>
      </c>
      <c r="AO39" s="30">
        <f t="shared" si="1"/>
        <v>86.2</v>
      </c>
      <c r="AP39" s="28" t="str">
        <f>IF(AO39=" "," ",IF(AO39&lt;='[1]Parámetros Paula V'!$C$53,'[1]Parámetros Paula V'!$A$53,IF(AO39&lt;='[1]Parámetros Paula V'!$C$54,'[1]Parámetros Paula V'!$A$54,IF(AO39&lt;='[1]Parámetros Paula V'!$C$55,'[1]Parámetros Paula V'!$A$55,IF(AO39&lt;='[1]Parámetros Paula V'!$C$56,'[1]Parámetros Paula V'!$A$56,'[1]Parámetros Paula V'!$A$57)))))</f>
        <v>El control es óptimo, efectivo, eficiente, económicamente viable y ejecutándose adecuadamente.</v>
      </c>
      <c r="AQ39" s="31"/>
      <c r="AR39" s="32"/>
      <c r="AS39" s="32"/>
      <c r="AT39" s="31" t="s">
        <v>145</v>
      </c>
    </row>
    <row r="40" spans="1:46" ht="57" x14ac:dyDescent="0.2">
      <c r="A40" s="2" t="s">
        <v>141</v>
      </c>
      <c r="B40" s="28" t="s">
        <v>142</v>
      </c>
      <c r="C40" s="33" t="s">
        <v>114</v>
      </c>
      <c r="D40" s="34">
        <v>45488</v>
      </c>
      <c r="E40" s="28">
        <v>4</v>
      </c>
      <c r="F40" s="28" t="str">
        <f>VLOOKUP(E40,[1]Áreas!$D$1:$E$6,2,0)</f>
        <v>Probable</v>
      </c>
      <c r="G40" s="28">
        <v>10</v>
      </c>
      <c r="H40" s="28" t="str">
        <f>VLOOKUP(G40,[1]Áreas!$I$1:$J$6,2,0)</f>
        <v>Mayor</v>
      </c>
      <c r="I40" s="28">
        <f t="shared" si="0"/>
        <v>40</v>
      </c>
      <c r="J40" s="28" t="str">
        <f>IFERROR(VLOOKUP(CONCATENATE(F40,H40),[1]Áreas!$E$8:$F$33,2,0)," ")</f>
        <v>Extremo</v>
      </c>
      <c r="K40" s="28" t="s">
        <v>146</v>
      </c>
      <c r="L40" s="28" t="s">
        <v>35</v>
      </c>
      <c r="M40" s="28" t="s">
        <v>115</v>
      </c>
      <c r="N40" s="28" t="s">
        <v>114</v>
      </c>
      <c r="O40" s="28" t="s">
        <v>37</v>
      </c>
      <c r="P40" s="30">
        <f>IFERROR(VLOOKUP(O40,'[1]Parámetros Paula V'!$B$2:$D$6,2,0)," ")</f>
        <v>80</v>
      </c>
      <c r="Q40" s="30" t="s">
        <v>38</v>
      </c>
      <c r="R40" s="30">
        <f>IFERROR(VLOOKUP(Q40,'[1]Parámetros Paula V'!$B$7:$D$8,2,0)," ")</f>
        <v>100</v>
      </c>
      <c r="S40" s="30" t="s">
        <v>47</v>
      </c>
      <c r="T40" s="30">
        <f>IFERROR(VLOOKUP(S40,'[1]Parámetros Paula V'!$B$9:$D$10,2,0)," ")</f>
        <v>100</v>
      </c>
      <c r="U40" s="30" t="s">
        <v>38</v>
      </c>
      <c r="V40" s="30">
        <f>IFERROR(VLOOKUP(U40,'[1]Parámetros Paula V'!$B$11:$D$12,2,0)," ")</f>
        <v>100</v>
      </c>
      <c r="W40" s="30" t="s">
        <v>137</v>
      </c>
      <c r="X40" s="30">
        <f>IFERROR(VLOOKUP(W40,'[1]Parámetros Paula V'!$B$13:$D$16,2,0)," ")</f>
        <v>60</v>
      </c>
      <c r="Y40" s="30">
        <f>IFERROR((R40*'[1]Parámetros Paula V'!$D$7)+(T40*'[1]Parámetros Paula V'!$D$9)+(V40*'[1]Parámetros Paula V'!$D$11)+(X40*'[1]Parámetros Paula V'!$D$13)," ")</f>
        <v>90</v>
      </c>
      <c r="Z40" s="30" t="s">
        <v>38</v>
      </c>
      <c r="AA40" s="30">
        <f>IFERROR(VLOOKUP(Z40,'[1]Parámetros Paula V'!$B$18:$D$20,2,0)," ")</f>
        <v>100</v>
      </c>
      <c r="AB40" s="30" t="s">
        <v>39</v>
      </c>
      <c r="AC40" s="30">
        <f>IFERROR(IF(Q40="No",20,VLOOKUP(AB40,'[1]Parámetros Paula V'!$B$23:$D$27,2,0))," ")</f>
        <v>100</v>
      </c>
      <c r="AD40" s="30" t="s">
        <v>40</v>
      </c>
      <c r="AE40" s="30">
        <f>IFERROR(VLOOKUP(AD40,'[1]Parámetros Paula V'!$B$29:$D$31,2,0)," ")</f>
        <v>80</v>
      </c>
      <c r="AF40" s="30" t="s">
        <v>41</v>
      </c>
      <c r="AG40" s="30">
        <f>IFERROR(VLOOKUP(AF40,'[1]Parámetros Paula V'!$B$34:$D$36,2,0)," ")</f>
        <v>40</v>
      </c>
      <c r="AH40" s="30" t="s">
        <v>50</v>
      </c>
      <c r="AI40" s="30">
        <f>IFERROR(VLOOKUP(AH40,'[1]Parámetros Paula V'!$B$38:$D$41,2,0)," ")</f>
        <v>40</v>
      </c>
      <c r="AJ40" s="30" t="s">
        <v>51</v>
      </c>
      <c r="AK40" s="30">
        <f>IFERROR(VLOOKUP(AJ40,'[1]Parámetros Paula V'!$B$43:$D$45,2,0)," ")</f>
        <v>100</v>
      </c>
      <c r="AL40" s="30" t="s">
        <v>38</v>
      </c>
      <c r="AM40" s="30">
        <f>IFERROR(VLOOKUP(AL40,'[1]Parámetros Paula V'!$B$46:$D$50,2,0)," ")</f>
        <v>100</v>
      </c>
      <c r="AN40" s="30">
        <f>IFERROR(IF(Q40="No",20,(AE40*'[1]Parámetros Paula V'!$D$29)+(AG40*'[1]Parámetros Paula V'!$D$34)+(AI40*'[1]Parámetros Paula V'!$D$38)+(AK40*'[1]Parámetros Paula V'!$D$43)+(AM40*'[1]Parámetros Paula V'!$D$49))," ")</f>
        <v>79</v>
      </c>
      <c r="AO40" s="30">
        <f t="shared" si="1"/>
        <v>89.8</v>
      </c>
      <c r="AP40" s="28" t="str">
        <f>IF(AO40=" "," ",IF(AO40&lt;='[1]Parámetros Paula V'!$C$53,'[1]Parámetros Paula V'!$A$53,IF(AO40&lt;='[1]Parámetros Paula V'!$C$54,'[1]Parámetros Paula V'!$A$54,IF(AO40&lt;='[1]Parámetros Paula V'!$C$55,'[1]Parámetros Paula V'!$A$55,IF(AO40&lt;='[1]Parámetros Paula V'!$C$56,'[1]Parámetros Paula V'!$A$56,'[1]Parámetros Paula V'!$A$57)))))</f>
        <v>El control es óptimo, efectivo, eficiente, económicamente viable y ejecutándose adecuadamente.</v>
      </c>
      <c r="AQ40" s="31" t="s">
        <v>723</v>
      </c>
      <c r="AR40" s="32"/>
      <c r="AS40" s="32">
        <v>45565</v>
      </c>
      <c r="AT40" s="31" t="s">
        <v>147</v>
      </c>
    </row>
    <row r="41" spans="1:46" ht="57" x14ac:dyDescent="0.2">
      <c r="A41" s="2" t="s">
        <v>141</v>
      </c>
      <c r="B41" s="28" t="s">
        <v>142</v>
      </c>
      <c r="C41" s="33" t="s">
        <v>114</v>
      </c>
      <c r="D41" s="34">
        <v>45488</v>
      </c>
      <c r="E41" s="28">
        <v>4</v>
      </c>
      <c r="F41" s="28" t="str">
        <f>VLOOKUP(E41,[1]Áreas!$D$1:$E$6,2,0)</f>
        <v>Probable</v>
      </c>
      <c r="G41" s="28">
        <v>10</v>
      </c>
      <c r="H41" s="28" t="str">
        <f>VLOOKUP(G41,[1]Áreas!$I$1:$J$6,2,0)</f>
        <v>Mayor</v>
      </c>
      <c r="I41" s="28">
        <f t="shared" si="0"/>
        <v>40</v>
      </c>
      <c r="J41" s="28" t="str">
        <f>IFERROR(VLOOKUP(CONCATENATE(F41,H41),[1]Áreas!$E$8:$F$33,2,0)," ")</f>
        <v>Extremo</v>
      </c>
      <c r="K41" s="28" t="s">
        <v>148</v>
      </c>
      <c r="L41" s="28" t="s">
        <v>35</v>
      </c>
      <c r="M41" s="28" t="s">
        <v>115</v>
      </c>
      <c r="N41" s="28" t="s">
        <v>114</v>
      </c>
      <c r="O41" s="28" t="s">
        <v>37</v>
      </c>
      <c r="P41" s="30">
        <f>IFERROR(VLOOKUP(O41,'[1]Parámetros Paula V'!$B$2:$D$6,2,0)," ")</f>
        <v>80</v>
      </c>
      <c r="Q41" s="30" t="s">
        <v>38</v>
      </c>
      <c r="R41" s="30">
        <f>IFERROR(VLOOKUP(Q41,'[1]Parámetros Paula V'!$B$7:$D$8,2,0)," ")</f>
        <v>100</v>
      </c>
      <c r="S41" s="30" t="s">
        <v>38</v>
      </c>
      <c r="T41" s="30">
        <f>IFERROR(VLOOKUP(S41,'[1]Parámetros Paula V'!$B$9:$D$10,2,0)," ")</f>
        <v>20</v>
      </c>
      <c r="U41" s="30" t="s">
        <v>38</v>
      </c>
      <c r="V41" s="30">
        <f>IFERROR(VLOOKUP(U41,'[1]Parámetros Paula V'!$B$11:$D$12,2,0)," ")</f>
        <v>100</v>
      </c>
      <c r="W41" s="30" t="s">
        <v>38</v>
      </c>
      <c r="X41" s="30">
        <f>IFERROR(VLOOKUP(W41,'[1]Parámetros Paula V'!$B$13:$D$16,2,0)," ")</f>
        <v>100</v>
      </c>
      <c r="Y41" s="30">
        <f>IFERROR((R41*'[1]Parámetros Paula V'!$D$7)+(T41*'[1]Parámetros Paula V'!$D$9)+(V41*'[1]Parámetros Paula V'!$D$11)+(X41*'[1]Parámetros Paula V'!$D$13)," ")</f>
        <v>72</v>
      </c>
      <c r="Z41" s="30" t="s">
        <v>38</v>
      </c>
      <c r="AA41" s="30">
        <f>IFERROR(VLOOKUP(Z41,'[1]Parámetros Paula V'!$B$18:$D$20,2,0)," ")</f>
        <v>100</v>
      </c>
      <c r="AB41" s="30" t="s">
        <v>39</v>
      </c>
      <c r="AC41" s="30">
        <f>IFERROR(IF(Q41="No",20,VLOOKUP(AB41,'[1]Parámetros Paula V'!$B$23:$D$27,2,0))," ")</f>
        <v>100</v>
      </c>
      <c r="AD41" s="30" t="s">
        <v>40</v>
      </c>
      <c r="AE41" s="30">
        <f>IFERROR(VLOOKUP(AD41,'[1]Parámetros Paula V'!$B$29:$D$31,2,0)," ")</f>
        <v>80</v>
      </c>
      <c r="AF41" s="30" t="s">
        <v>41</v>
      </c>
      <c r="AG41" s="30">
        <f>IFERROR(VLOOKUP(AF41,'[1]Parámetros Paula V'!$B$34:$D$36,2,0)," ")</f>
        <v>40</v>
      </c>
      <c r="AH41" s="30" t="s">
        <v>50</v>
      </c>
      <c r="AI41" s="30">
        <f>IFERROR(VLOOKUP(AH41,'[1]Parámetros Paula V'!$B$38:$D$41,2,0)," ")</f>
        <v>40</v>
      </c>
      <c r="AJ41" s="30" t="s">
        <v>51</v>
      </c>
      <c r="AK41" s="30">
        <f>IFERROR(VLOOKUP(AJ41,'[1]Parámetros Paula V'!$B$43:$D$45,2,0)," ")</f>
        <v>100</v>
      </c>
      <c r="AL41" s="30" t="s">
        <v>38</v>
      </c>
      <c r="AM41" s="30">
        <f>IFERROR(VLOOKUP(AL41,'[1]Parámetros Paula V'!$B$46:$D$50,2,0)," ")</f>
        <v>100</v>
      </c>
      <c r="AN41" s="30">
        <f>IFERROR(IF(Q41="No",20,(AE41*'[1]Parámetros Paula V'!$D$29)+(AG41*'[1]Parámetros Paula V'!$D$34)+(AI41*'[1]Parámetros Paula V'!$D$38)+(AK41*'[1]Parámetros Paula V'!$D$43)+(AM41*'[1]Parámetros Paula V'!$D$49))," ")</f>
        <v>79</v>
      </c>
      <c r="AO41" s="30">
        <f t="shared" si="1"/>
        <v>86.2</v>
      </c>
      <c r="AP41" s="28" t="str">
        <f>IF(AO41=" "," ",IF(AO41&lt;='[1]Parámetros Paula V'!$C$53,'[1]Parámetros Paula V'!$A$53,IF(AO41&lt;='[1]Parámetros Paula V'!$C$54,'[1]Parámetros Paula V'!$A$54,IF(AO41&lt;='[1]Parámetros Paula V'!$C$55,'[1]Parámetros Paula V'!$A$55,IF(AO41&lt;='[1]Parámetros Paula V'!$C$56,'[1]Parámetros Paula V'!$A$56,'[1]Parámetros Paula V'!$A$57)))))</f>
        <v>El control es óptimo, efectivo, eficiente, económicamente viable y ejecutándose adecuadamente.</v>
      </c>
      <c r="AQ41" s="31"/>
      <c r="AR41" s="32"/>
      <c r="AS41" s="32"/>
      <c r="AT41" s="31" t="s">
        <v>149</v>
      </c>
    </row>
    <row r="42" spans="1:46" ht="99.75" x14ac:dyDescent="0.2">
      <c r="A42" s="2" t="s">
        <v>150</v>
      </c>
      <c r="B42" s="28" t="s">
        <v>151</v>
      </c>
      <c r="C42" s="33" t="s">
        <v>152</v>
      </c>
      <c r="D42" s="34">
        <v>45460</v>
      </c>
      <c r="E42" s="28">
        <v>3</v>
      </c>
      <c r="F42" s="28" t="str">
        <f>VLOOKUP(E42,[1]Áreas!$D$1:$E$6,2,0)</f>
        <v>Posible</v>
      </c>
      <c r="G42" s="28">
        <v>20</v>
      </c>
      <c r="H42" s="28" t="str">
        <f>VLOOKUP(G42,[1]Áreas!$I$1:$J$6,2,0)</f>
        <v>Severo</v>
      </c>
      <c r="I42" s="28">
        <f t="shared" si="0"/>
        <v>60</v>
      </c>
      <c r="J42" s="28" t="str">
        <f>IFERROR(VLOOKUP(CONCATENATE(F42,H42),[1]Áreas!$E$8:$F$33,2,0)," ")</f>
        <v>Extremo</v>
      </c>
      <c r="K42" s="28" t="s">
        <v>724</v>
      </c>
      <c r="L42" s="28" t="s">
        <v>63</v>
      </c>
      <c r="M42" s="28" t="s">
        <v>115</v>
      </c>
      <c r="N42" s="28" t="s">
        <v>152</v>
      </c>
      <c r="O42" s="28" t="s">
        <v>37</v>
      </c>
      <c r="P42" s="30">
        <f>IFERROR(VLOOKUP(O42,'[1]Parámetros Paula V'!$B$2:$D$6,2,0)," ")</f>
        <v>80</v>
      </c>
      <c r="Q42" s="30" t="s">
        <v>38</v>
      </c>
      <c r="R42" s="30">
        <f>IFERROR(VLOOKUP(Q42,'[1]Parámetros Paula V'!$B$7:$D$8,2,0)," ")</f>
        <v>100</v>
      </c>
      <c r="S42" s="30" t="s">
        <v>47</v>
      </c>
      <c r="T42" s="30">
        <f>IFERROR(VLOOKUP(S42,'[1]Parámetros Paula V'!$B$9:$D$10,2,0)," ")</f>
        <v>100</v>
      </c>
      <c r="U42" s="30" t="s">
        <v>38</v>
      </c>
      <c r="V42" s="30">
        <f>IFERROR(VLOOKUP(U42,'[1]Parámetros Paula V'!$B$11:$D$12,2,0)," ")</f>
        <v>100</v>
      </c>
      <c r="W42" s="30" t="s">
        <v>38</v>
      </c>
      <c r="X42" s="30">
        <f>IFERROR(VLOOKUP(W42,'[1]Parámetros Paula V'!$B$13:$D$16,2,0)," ")</f>
        <v>100</v>
      </c>
      <c r="Y42" s="30">
        <f>IFERROR((R42*'[1]Parámetros Paula V'!$D$7)+(T42*'[1]Parámetros Paula V'!$D$9)+(V42*'[1]Parámetros Paula V'!$D$11)+(X42*'[1]Parámetros Paula V'!$D$13)," ")</f>
        <v>100</v>
      </c>
      <c r="Z42" s="30" t="s">
        <v>38</v>
      </c>
      <c r="AA42" s="30">
        <f>IFERROR(VLOOKUP(Z42,'[1]Parámetros Paula V'!$B$18:$D$20,2,0)," ")</f>
        <v>100</v>
      </c>
      <c r="AB42" s="30" t="s">
        <v>39</v>
      </c>
      <c r="AC42" s="30">
        <f>IFERROR(IF(Q42="No",20,VLOOKUP(AB42,'[1]Parámetros Paula V'!$B$23:$D$27,2,0))," ")</f>
        <v>100</v>
      </c>
      <c r="AD42" s="30" t="s">
        <v>40</v>
      </c>
      <c r="AE42" s="30">
        <f>IFERROR(VLOOKUP(AD42,'[1]Parámetros Paula V'!$B$29:$D$31,2,0)," ")</f>
        <v>80</v>
      </c>
      <c r="AF42" s="30" t="s">
        <v>41</v>
      </c>
      <c r="AG42" s="30">
        <f>IFERROR(VLOOKUP(AF42,'[1]Parámetros Paula V'!$B$34:$D$36,2,0)," ")</f>
        <v>40</v>
      </c>
      <c r="AH42" s="30" t="s">
        <v>50</v>
      </c>
      <c r="AI42" s="30">
        <f>IFERROR(VLOOKUP(AH42,'[1]Parámetros Paula V'!$B$38:$D$41,2,0)," ")</f>
        <v>40</v>
      </c>
      <c r="AJ42" s="30" t="s">
        <v>51</v>
      </c>
      <c r="AK42" s="30">
        <f>IFERROR(VLOOKUP(AJ42,'[1]Parámetros Paula V'!$B$43:$D$45,2,0)," ")</f>
        <v>100</v>
      </c>
      <c r="AL42" s="30" t="s">
        <v>38</v>
      </c>
      <c r="AM42" s="30">
        <f>IFERROR(VLOOKUP(AL42,'[1]Parámetros Paula V'!$B$46:$D$50,2,0)," ")</f>
        <v>100</v>
      </c>
      <c r="AN42" s="30">
        <f>IFERROR(IF(Q42="No",20,(AE42*'[1]Parámetros Paula V'!$D$29)+(AG42*'[1]Parámetros Paula V'!$D$34)+(AI42*'[1]Parámetros Paula V'!$D$38)+(AK42*'[1]Parámetros Paula V'!$D$43)+(AM42*'[1]Parámetros Paula V'!$D$49))," ")</f>
        <v>79</v>
      </c>
      <c r="AO42" s="30">
        <f t="shared" si="1"/>
        <v>91.8</v>
      </c>
      <c r="AP42" s="28" t="str">
        <f>IF(AO42=" "," ",IF(AO42&lt;='[1]Parámetros Paula V'!$C$53,'[1]Parámetros Paula V'!$A$53,IF(AO42&lt;='[1]Parámetros Paula V'!$C$54,'[1]Parámetros Paula V'!$A$54,IF(AO42&lt;='[1]Parámetros Paula V'!$C$55,'[1]Parámetros Paula V'!$A$55,IF(AO42&lt;='[1]Parámetros Paula V'!$C$56,'[1]Parámetros Paula V'!$A$56,'[1]Parámetros Paula V'!$A$57)))))</f>
        <v>El control es óptimo, efectivo, eficiente, económicamente viable y ejecutándose adecuadamente.</v>
      </c>
      <c r="AQ42" s="31"/>
      <c r="AR42" s="32"/>
      <c r="AS42" s="32"/>
      <c r="AT42" s="31" t="s">
        <v>725</v>
      </c>
    </row>
    <row r="43" spans="1:46" ht="99.75" x14ac:dyDescent="0.2">
      <c r="A43" s="2" t="s">
        <v>150</v>
      </c>
      <c r="B43" s="28" t="s">
        <v>151</v>
      </c>
      <c r="C43" s="33" t="s">
        <v>152</v>
      </c>
      <c r="D43" s="34">
        <v>45460</v>
      </c>
      <c r="E43" s="28">
        <v>3</v>
      </c>
      <c r="F43" s="28" t="str">
        <f>VLOOKUP(E43,[1]Áreas!$D$1:$E$6,2,0)</f>
        <v>Posible</v>
      </c>
      <c r="G43" s="28">
        <v>20</v>
      </c>
      <c r="H43" s="28" t="str">
        <f>VLOOKUP(G43,[1]Áreas!$I$1:$J$6,2,0)</f>
        <v>Severo</v>
      </c>
      <c r="I43" s="28">
        <f t="shared" si="0"/>
        <v>60</v>
      </c>
      <c r="J43" s="28" t="str">
        <f>IFERROR(VLOOKUP(CONCATENATE(F43,H43),[1]Áreas!$E$8:$F$33,2,0)," ")</f>
        <v>Extremo</v>
      </c>
      <c r="K43" s="28" t="s">
        <v>153</v>
      </c>
      <c r="L43" s="28" t="s">
        <v>63</v>
      </c>
      <c r="M43" s="28" t="s">
        <v>115</v>
      </c>
      <c r="N43" s="28" t="s">
        <v>152</v>
      </c>
      <c r="O43" s="28" t="s">
        <v>37</v>
      </c>
      <c r="P43" s="30">
        <f>IFERROR(VLOOKUP(O43,'[1]Parámetros Paula V'!$B$2:$D$6,2,0)," ")</f>
        <v>80</v>
      </c>
      <c r="Q43" s="30" t="s">
        <v>38</v>
      </c>
      <c r="R43" s="30">
        <f>IFERROR(VLOOKUP(Q43,'[1]Parámetros Paula V'!$B$7:$D$8,2,0)," ")</f>
        <v>100</v>
      </c>
      <c r="S43" s="30" t="s">
        <v>47</v>
      </c>
      <c r="T43" s="30">
        <f>IFERROR(VLOOKUP(S43,'[1]Parámetros Paula V'!$B$9:$D$10,2,0)," ")</f>
        <v>100</v>
      </c>
      <c r="U43" s="30" t="s">
        <v>38</v>
      </c>
      <c r="V43" s="30">
        <f>IFERROR(VLOOKUP(U43,'[1]Parámetros Paula V'!$B$11:$D$12,2,0)," ")</f>
        <v>100</v>
      </c>
      <c r="W43" s="30" t="s">
        <v>38</v>
      </c>
      <c r="X43" s="30">
        <f>IFERROR(VLOOKUP(W43,'[1]Parámetros Paula V'!$B$13:$D$16,2,0)," ")</f>
        <v>100</v>
      </c>
      <c r="Y43" s="30">
        <f>IFERROR((R43*'[1]Parámetros Paula V'!$D$7)+(T43*'[1]Parámetros Paula V'!$D$9)+(V43*'[1]Parámetros Paula V'!$D$11)+(X43*'[1]Parámetros Paula V'!$D$13)," ")</f>
        <v>100</v>
      </c>
      <c r="Z43" s="30" t="s">
        <v>38</v>
      </c>
      <c r="AA43" s="30">
        <f>IFERROR(VLOOKUP(Z43,'[1]Parámetros Paula V'!$B$18:$D$20,2,0)," ")</f>
        <v>100</v>
      </c>
      <c r="AB43" s="30" t="s">
        <v>39</v>
      </c>
      <c r="AC43" s="30">
        <f>IFERROR(IF(Q43="No",20,VLOOKUP(AB43,'[1]Parámetros Paula V'!$B$23:$D$27,2,0))," ")</f>
        <v>100</v>
      </c>
      <c r="AD43" s="30" t="s">
        <v>49</v>
      </c>
      <c r="AE43" s="30">
        <f>IFERROR(VLOOKUP(AD43,'[1]Parámetros Paula V'!$B$29:$D$31,2,0)," ")</f>
        <v>40</v>
      </c>
      <c r="AF43" s="30" t="s">
        <v>41</v>
      </c>
      <c r="AG43" s="30">
        <f>IFERROR(VLOOKUP(AF43,'[1]Parámetros Paula V'!$B$34:$D$36,2,0)," ")</f>
        <v>40</v>
      </c>
      <c r="AH43" s="30" t="s">
        <v>50</v>
      </c>
      <c r="AI43" s="30">
        <f>IFERROR(VLOOKUP(AH43,'[1]Parámetros Paula V'!$B$38:$D$41,2,0)," ")</f>
        <v>40</v>
      </c>
      <c r="AJ43" s="30" t="s">
        <v>43</v>
      </c>
      <c r="AK43" s="30">
        <f>IFERROR(VLOOKUP(AJ43,'[1]Parámetros Paula V'!$B$43:$D$45,2,0)," ")</f>
        <v>80</v>
      </c>
      <c r="AL43" s="30" t="s">
        <v>38</v>
      </c>
      <c r="AM43" s="30">
        <f>IFERROR(VLOOKUP(AL43,'[1]Parámetros Paula V'!$B$46:$D$50,2,0)," ")</f>
        <v>100</v>
      </c>
      <c r="AN43" s="30">
        <f>IFERROR(IF(Q43="No",20,(AE43*'[1]Parámetros Paula V'!$D$29)+(AG43*'[1]Parámetros Paula V'!$D$34)+(AI43*'[1]Parámetros Paula V'!$D$38)+(AK43*'[1]Parámetros Paula V'!$D$43)+(AM43*'[1]Parámetros Paula V'!$D$49))," ")</f>
        <v>66</v>
      </c>
      <c r="AO43" s="30">
        <f t="shared" si="1"/>
        <v>89.2</v>
      </c>
      <c r="AP43" s="28" t="str">
        <f>IF(AO43=" "," ",IF(AO43&lt;='[1]Parámetros Paula V'!$C$53,'[1]Parámetros Paula V'!$A$53,IF(AO43&lt;='[1]Parámetros Paula V'!$C$54,'[1]Parámetros Paula V'!$A$54,IF(AO43&lt;='[1]Parámetros Paula V'!$C$55,'[1]Parámetros Paula V'!$A$55,IF(AO43&lt;='[1]Parámetros Paula V'!$C$56,'[1]Parámetros Paula V'!$A$56,'[1]Parámetros Paula V'!$A$57)))))</f>
        <v>El control es óptimo, efectivo, eficiente, económicamente viable y ejecutándose adecuadamente.</v>
      </c>
      <c r="AQ43" s="31"/>
      <c r="AR43" s="32"/>
      <c r="AS43" s="32"/>
      <c r="AT43" s="31" t="s">
        <v>154</v>
      </c>
    </row>
    <row r="44" spans="1:46" ht="99.75" x14ac:dyDescent="0.2">
      <c r="A44" s="2" t="s">
        <v>150</v>
      </c>
      <c r="B44" s="28" t="s">
        <v>151</v>
      </c>
      <c r="C44" s="33" t="s">
        <v>152</v>
      </c>
      <c r="D44" s="34">
        <v>45460</v>
      </c>
      <c r="E44" s="28">
        <v>3</v>
      </c>
      <c r="F44" s="28" t="str">
        <f>VLOOKUP(E44,[1]Áreas!$D$1:$E$6,2,0)</f>
        <v>Posible</v>
      </c>
      <c r="G44" s="28">
        <v>20</v>
      </c>
      <c r="H44" s="28" t="str">
        <f>VLOOKUP(G44,[1]Áreas!$I$1:$J$6,2,0)</f>
        <v>Severo</v>
      </c>
      <c r="I44" s="28">
        <f t="shared" si="0"/>
        <v>60</v>
      </c>
      <c r="J44" s="28" t="str">
        <f>IFERROR(VLOOKUP(CONCATENATE(F44,H44),[1]Áreas!$E$8:$F$33,2,0)," ")</f>
        <v>Extremo</v>
      </c>
      <c r="K44" s="28" t="s">
        <v>155</v>
      </c>
      <c r="L44" s="28" t="s">
        <v>63</v>
      </c>
      <c r="M44" s="28" t="s">
        <v>115</v>
      </c>
      <c r="N44" s="28" t="s">
        <v>152</v>
      </c>
      <c r="O44" s="28" t="s">
        <v>46</v>
      </c>
      <c r="P44" s="30">
        <f>IFERROR(VLOOKUP(O44,'[1]Parámetros Paula V'!$B$2:$D$6,2,0)," ")</f>
        <v>60</v>
      </c>
      <c r="Q44" s="30" t="s">
        <v>38</v>
      </c>
      <c r="R44" s="30">
        <f>IFERROR(VLOOKUP(Q44,'[1]Parámetros Paula V'!$B$7:$D$8,2,0)," ")</f>
        <v>100</v>
      </c>
      <c r="S44" s="30" t="s">
        <v>38</v>
      </c>
      <c r="T44" s="30">
        <f>IFERROR(VLOOKUP(S44,'[1]Parámetros Paula V'!$B$9:$D$10,2,0)," ")</f>
        <v>20</v>
      </c>
      <c r="U44" s="30" t="s">
        <v>38</v>
      </c>
      <c r="V44" s="30">
        <f>IFERROR(VLOOKUP(U44,'[1]Parámetros Paula V'!$B$11:$D$12,2,0)," ")</f>
        <v>100</v>
      </c>
      <c r="W44" s="30" t="s">
        <v>38</v>
      </c>
      <c r="X44" s="30">
        <f>IFERROR(VLOOKUP(W44,'[1]Parámetros Paula V'!$B$13:$D$16,2,0)," ")</f>
        <v>100</v>
      </c>
      <c r="Y44" s="30">
        <f>IFERROR((R44*'[1]Parámetros Paula V'!$D$7)+(T44*'[1]Parámetros Paula V'!$D$9)+(V44*'[1]Parámetros Paula V'!$D$11)+(X44*'[1]Parámetros Paula V'!$D$13)," ")</f>
        <v>72</v>
      </c>
      <c r="Z44" s="30" t="s">
        <v>38</v>
      </c>
      <c r="AA44" s="30">
        <f>IFERROR(VLOOKUP(Z44,'[1]Parámetros Paula V'!$B$18:$D$20,2,0)," ")</f>
        <v>100</v>
      </c>
      <c r="AB44" s="30" t="s">
        <v>39</v>
      </c>
      <c r="AC44" s="30">
        <f>IFERROR(IF(Q44="No",20,VLOOKUP(AB44,'[1]Parámetros Paula V'!$B$23:$D$27,2,0))," ")</f>
        <v>100</v>
      </c>
      <c r="AD44" s="30" t="s">
        <v>40</v>
      </c>
      <c r="AE44" s="30">
        <f>IFERROR(VLOOKUP(AD44,'[1]Parámetros Paula V'!$B$29:$D$31,2,0)," ")</f>
        <v>80</v>
      </c>
      <c r="AF44" s="30" t="s">
        <v>41</v>
      </c>
      <c r="AG44" s="30">
        <f>IFERROR(VLOOKUP(AF44,'[1]Parámetros Paula V'!$B$34:$D$36,2,0)," ")</f>
        <v>40</v>
      </c>
      <c r="AH44" s="30" t="s">
        <v>42</v>
      </c>
      <c r="AI44" s="30">
        <f>IFERROR(VLOOKUP(AH44,'[1]Parámetros Paula V'!$B$38:$D$41,2,0)," ")</f>
        <v>80</v>
      </c>
      <c r="AJ44" s="30" t="s">
        <v>97</v>
      </c>
      <c r="AK44" s="30">
        <f>IFERROR(VLOOKUP(AJ44,'[1]Parámetros Paula V'!$B$43:$D$45,2,0)," ")</f>
        <v>40</v>
      </c>
      <c r="AL44" s="30" t="s">
        <v>38</v>
      </c>
      <c r="AM44" s="30">
        <f>IFERROR(VLOOKUP(AL44,'[1]Parámetros Paula V'!$B$46:$D$50,2,0)," ")</f>
        <v>100</v>
      </c>
      <c r="AN44" s="30">
        <f>IFERROR(IF(Q44="No",20,(AE44*'[1]Parámetros Paula V'!$D$29)+(AG44*'[1]Parámetros Paula V'!$D$34)+(AI44*'[1]Parámetros Paula V'!$D$38)+(AK44*'[1]Parámetros Paula V'!$D$43)+(AM44*'[1]Parámetros Paula V'!$D$49))," ")</f>
        <v>59</v>
      </c>
      <c r="AO44" s="30">
        <f t="shared" si="1"/>
        <v>78.2</v>
      </c>
      <c r="AP44" s="28" t="str">
        <f>IF(AO44=" "," ",IF(AO44&lt;='[1]Parámetros Paula V'!$C$53,'[1]Parámetros Paula V'!$A$53,IF(AO44&lt;='[1]Parámetros Paula V'!$C$54,'[1]Parámetros Paula V'!$A$54,IF(AO44&lt;='[1]Parámetros Paula V'!$C$55,'[1]Parámetros Paula V'!$A$55,IF(AO44&lt;='[1]Parámetros Paula V'!$C$56,'[1]Parámetros Paula V'!$A$56,'[1]Parámetros Paula V'!$A$57)))))</f>
        <v>El control está diseñado y ejecutándose adecuadamente, cumple con la mitigación del riesgo. Se debe establecer planes de mejora puntuales dirigidas a su mantenimiento</v>
      </c>
      <c r="AQ44" s="31"/>
      <c r="AR44" s="32"/>
      <c r="AS44" s="32"/>
      <c r="AT44" s="31" t="s">
        <v>156</v>
      </c>
    </row>
    <row r="45" spans="1:46" ht="99.75" x14ac:dyDescent="0.2">
      <c r="A45" s="2" t="s">
        <v>150</v>
      </c>
      <c r="B45" s="28" t="s">
        <v>151</v>
      </c>
      <c r="C45" s="33" t="s">
        <v>152</v>
      </c>
      <c r="D45" s="34">
        <v>45460</v>
      </c>
      <c r="E45" s="28">
        <v>3</v>
      </c>
      <c r="F45" s="28" t="str">
        <f>VLOOKUP(E45,[1]Áreas!$D$1:$E$6,2,0)</f>
        <v>Posible</v>
      </c>
      <c r="G45" s="28">
        <v>20</v>
      </c>
      <c r="H45" s="28" t="str">
        <f>VLOOKUP(G45,[1]Áreas!$I$1:$J$6,2,0)</f>
        <v>Severo</v>
      </c>
      <c r="I45" s="28">
        <f t="shared" si="0"/>
        <v>60</v>
      </c>
      <c r="J45" s="28" t="str">
        <f>IFERROR(VLOOKUP(CONCATENATE(F45,H45),[1]Áreas!$E$8:$F$33,2,0)," ")</f>
        <v>Extremo</v>
      </c>
      <c r="K45" s="28" t="s">
        <v>157</v>
      </c>
      <c r="L45" s="28" t="s">
        <v>63</v>
      </c>
      <c r="M45" s="28" t="s">
        <v>115</v>
      </c>
      <c r="N45" s="28" t="s">
        <v>152</v>
      </c>
      <c r="O45" s="28" t="s">
        <v>37</v>
      </c>
      <c r="P45" s="30">
        <f>IFERROR(VLOOKUP(O45,'[1]Parámetros Paula V'!$B$2:$D$6,2,0)," ")</f>
        <v>80</v>
      </c>
      <c r="Q45" s="30" t="s">
        <v>38</v>
      </c>
      <c r="R45" s="30">
        <f>IFERROR(VLOOKUP(Q45,'[1]Parámetros Paula V'!$B$7:$D$8,2,0)," ")</f>
        <v>100</v>
      </c>
      <c r="S45" s="30" t="s">
        <v>47</v>
      </c>
      <c r="T45" s="30">
        <f>IFERROR(VLOOKUP(S45,'[1]Parámetros Paula V'!$B$9:$D$10,2,0)," ")</f>
        <v>100</v>
      </c>
      <c r="U45" s="30" t="s">
        <v>38</v>
      </c>
      <c r="V45" s="30">
        <f>IFERROR(VLOOKUP(U45,'[1]Parámetros Paula V'!$B$11:$D$12,2,0)," ")</f>
        <v>100</v>
      </c>
      <c r="W45" s="30" t="s">
        <v>38</v>
      </c>
      <c r="X45" s="30">
        <f>IFERROR(VLOOKUP(W45,'[1]Parámetros Paula V'!$B$13:$D$16,2,0)," ")</f>
        <v>100</v>
      </c>
      <c r="Y45" s="30">
        <f>IFERROR((R45*'[1]Parámetros Paula V'!$D$7)+(T45*'[1]Parámetros Paula V'!$D$9)+(V45*'[1]Parámetros Paula V'!$D$11)+(X45*'[1]Parámetros Paula V'!$D$13)," ")</f>
        <v>100</v>
      </c>
      <c r="Z45" s="30" t="s">
        <v>38</v>
      </c>
      <c r="AA45" s="30">
        <f>IFERROR(VLOOKUP(Z45,'[1]Parámetros Paula V'!$B$18:$D$20,2,0)," ")</f>
        <v>100</v>
      </c>
      <c r="AB45" s="30" t="s">
        <v>39</v>
      </c>
      <c r="AC45" s="30">
        <f>IFERROR(IF(Q45="No",20,VLOOKUP(AB45,'[1]Parámetros Paula V'!$B$23:$D$27,2,0))," ")</f>
        <v>100</v>
      </c>
      <c r="AD45" s="30" t="s">
        <v>40</v>
      </c>
      <c r="AE45" s="30">
        <f>IFERROR(VLOOKUP(AD45,'[1]Parámetros Paula V'!$B$29:$D$31,2,0)," ")</f>
        <v>80</v>
      </c>
      <c r="AF45" s="30" t="s">
        <v>41</v>
      </c>
      <c r="AG45" s="30">
        <f>IFERROR(VLOOKUP(AF45,'[1]Parámetros Paula V'!$B$34:$D$36,2,0)," ")</f>
        <v>40</v>
      </c>
      <c r="AH45" s="30" t="s">
        <v>50</v>
      </c>
      <c r="AI45" s="30">
        <f>IFERROR(VLOOKUP(AH45,'[1]Parámetros Paula V'!$B$38:$D$41,2,0)," ")</f>
        <v>40</v>
      </c>
      <c r="AJ45" s="30" t="s">
        <v>51</v>
      </c>
      <c r="AK45" s="30">
        <f>IFERROR(VLOOKUP(AJ45,'[1]Parámetros Paula V'!$B$43:$D$45,2,0)," ")</f>
        <v>100</v>
      </c>
      <c r="AL45" s="30" t="s">
        <v>38</v>
      </c>
      <c r="AM45" s="30">
        <f>IFERROR(VLOOKUP(AL45,'[1]Parámetros Paula V'!$B$46:$D$50,2,0)," ")</f>
        <v>100</v>
      </c>
      <c r="AN45" s="30">
        <f>IFERROR(IF(Q45="No",20,(AE45*'[1]Parámetros Paula V'!$D$29)+(AG45*'[1]Parámetros Paula V'!$D$34)+(AI45*'[1]Parámetros Paula V'!$D$38)+(AK45*'[1]Parámetros Paula V'!$D$43)+(AM45*'[1]Parámetros Paula V'!$D$49))," ")</f>
        <v>79</v>
      </c>
      <c r="AO45" s="30">
        <f t="shared" si="1"/>
        <v>91.8</v>
      </c>
      <c r="AP45" s="28" t="str">
        <f>IF(AO45=" "," ",IF(AO45&lt;='[1]Parámetros Paula V'!$C$53,'[1]Parámetros Paula V'!$A$53,IF(AO45&lt;='[1]Parámetros Paula V'!$C$54,'[1]Parámetros Paula V'!$A$54,IF(AO45&lt;='[1]Parámetros Paula V'!$C$55,'[1]Parámetros Paula V'!$A$55,IF(AO45&lt;='[1]Parámetros Paula V'!$C$56,'[1]Parámetros Paula V'!$A$56,'[1]Parámetros Paula V'!$A$57)))))</f>
        <v>El control es óptimo, efectivo, eficiente, económicamente viable y ejecutándose adecuadamente.</v>
      </c>
      <c r="AQ45" s="31"/>
      <c r="AR45" s="32"/>
      <c r="AS45" s="32"/>
      <c r="AT45" s="31" t="s">
        <v>158</v>
      </c>
    </row>
    <row r="46" spans="1:46" ht="99.75" x14ac:dyDescent="0.2">
      <c r="A46" s="2" t="s">
        <v>150</v>
      </c>
      <c r="B46" s="28" t="s">
        <v>151</v>
      </c>
      <c r="C46" s="33" t="s">
        <v>152</v>
      </c>
      <c r="D46" s="34">
        <v>45460</v>
      </c>
      <c r="E46" s="28">
        <v>3</v>
      </c>
      <c r="F46" s="28" t="str">
        <f>VLOOKUP(E46,[1]Áreas!$D$1:$E$6,2,0)</f>
        <v>Posible</v>
      </c>
      <c r="G46" s="28">
        <v>20</v>
      </c>
      <c r="H46" s="28" t="str">
        <f>VLOOKUP(G46,[1]Áreas!$I$1:$J$6,2,0)</f>
        <v>Severo</v>
      </c>
      <c r="I46" s="28">
        <f t="shared" si="0"/>
        <v>60</v>
      </c>
      <c r="J46" s="28" t="str">
        <f>IFERROR(VLOOKUP(CONCATENATE(F46,H46),[1]Áreas!$E$8:$F$33,2,0)," ")</f>
        <v>Extremo</v>
      </c>
      <c r="K46" s="28" t="s">
        <v>726</v>
      </c>
      <c r="L46" s="28" t="s">
        <v>63</v>
      </c>
      <c r="M46" s="28" t="s">
        <v>115</v>
      </c>
      <c r="N46" s="28" t="s">
        <v>152</v>
      </c>
      <c r="O46" s="28" t="s">
        <v>37</v>
      </c>
      <c r="P46" s="30">
        <f>IFERROR(VLOOKUP(O46,'[1]Parámetros Paula V'!$B$2:$D$6,2,0)," ")</f>
        <v>80</v>
      </c>
      <c r="Q46" s="30" t="s">
        <v>38</v>
      </c>
      <c r="R46" s="30">
        <f>IFERROR(VLOOKUP(Q46,'[1]Parámetros Paula V'!$B$7:$D$8,2,0)," ")</f>
        <v>100</v>
      </c>
      <c r="S46" s="30" t="s">
        <v>47</v>
      </c>
      <c r="T46" s="30">
        <f>IFERROR(VLOOKUP(S46,'[1]Parámetros Paula V'!$B$9:$D$10,2,0)," ")</f>
        <v>100</v>
      </c>
      <c r="U46" s="30" t="s">
        <v>38</v>
      </c>
      <c r="V46" s="30">
        <f>IFERROR(VLOOKUP(U46,'[1]Parámetros Paula V'!$B$11:$D$12,2,0)," ")</f>
        <v>100</v>
      </c>
      <c r="W46" s="30" t="s">
        <v>38</v>
      </c>
      <c r="X46" s="30">
        <f>IFERROR(VLOOKUP(W46,'[1]Parámetros Paula V'!$B$13:$D$16,2,0)," ")</f>
        <v>100</v>
      </c>
      <c r="Y46" s="30">
        <f>IFERROR((R46*'[1]Parámetros Paula V'!$D$7)+(T46*'[1]Parámetros Paula V'!$D$9)+(V46*'[1]Parámetros Paula V'!$D$11)+(X46*'[1]Parámetros Paula V'!$D$13)," ")</f>
        <v>100</v>
      </c>
      <c r="Z46" s="30" t="s">
        <v>38</v>
      </c>
      <c r="AA46" s="30">
        <f>IFERROR(VLOOKUP(Z46,'[1]Parámetros Paula V'!$B$18:$D$20,2,0)," ")</f>
        <v>100</v>
      </c>
      <c r="AB46" s="30" t="s">
        <v>39</v>
      </c>
      <c r="AC46" s="30">
        <f>IFERROR(IF(Q46="No",20,VLOOKUP(AB46,'[1]Parámetros Paula V'!$B$23:$D$27,2,0))," ")</f>
        <v>100</v>
      </c>
      <c r="AD46" s="30" t="s">
        <v>40</v>
      </c>
      <c r="AE46" s="30">
        <f>IFERROR(VLOOKUP(AD46,'[1]Parámetros Paula V'!$B$29:$D$31,2,0)," ")</f>
        <v>80</v>
      </c>
      <c r="AF46" s="30" t="s">
        <v>41</v>
      </c>
      <c r="AG46" s="30">
        <f>IFERROR(VLOOKUP(AF46,'[1]Parámetros Paula V'!$B$34:$D$36,2,0)," ")</f>
        <v>40</v>
      </c>
      <c r="AH46" s="30" t="s">
        <v>50</v>
      </c>
      <c r="AI46" s="30">
        <f>IFERROR(VLOOKUP(AH46,'[1]Parámetros Paula V'!$B$38:$D$41,2,0)," ")</f>
        <v>40</v>
      </c>
      <c r="AJ46" s="30" t="s">
        <v>51</v>
      </c>
      <c r="AK46" s="30">
        <f>IFERROR(VLOOKUP(AJ46,'[1]Parámetros Paula V'!$B$43:$D$45,2,0)," ")</f>
        <v>100</v>
      </c>
      <c r="AL46" s="30" t="s">
        <v>38</v>
      </c>
      <c r="AM46" s="30">
        <f>IFERROR(VLOOKUP(AL46,'[1]Parámetros Paula V'!$B$46:$D$50,2,0)," ")</f>
        <v>100</v>
      </c>
      <c r="AN46" s="30">
        <f>IFERROR(IF(Q46="No",20,(AE46*'[1]Parámetros Paula V'!$D$29)+(AG46*'[1]Parámetros Paula V'!$D$34)+(AI46*'[1]Parámetros Paula V'!$D$38)+(AK46*'[1]Parámetros Paula V'!$D$43)+(AM46*'[1]Parámetros Paula V'!$D$49))," ")</f>
        <v>79</v>
      </c>
      <c r="AO46" s="30">
        <f t="shared" si="1"/>
        <v>91.8</v>
      </c>
      <c r="AP46" s="28" t="str">
        <f>IF(AO46=" "," ",IF(AO46&lt;='[1]Parámetros Paula V'!$C$53,'[1]Parámetros Paula V'!$A$53,IF(AO46&lt;='[1]Parámetros Paula V'!$C$54,'[1]Parámetros Paula V'!$A$54,IF(AO46&lt;='[1]Parámetros Paula V'!$C$55,'[1]Parámetros Paula V'!$A$55,IF(AO46&lt;='[1]Parámetros Paula V'!$C$56,'[1]Parámetros Paula V'!$A$56,'[1]Parámetros Paula V'!$A$57)))))</f>
        <v>El control es óptimo, efectivo, eficiente, económicamente viable y ejecutándose adecuadamente.</v>
      </c>
      <c r="AQ46" s="31"/>
      <c r="AR46" s="32"/>
      <c r="AS46" s="32"/>
      <c r="AT46" s="31" t="s">
        <v>159</v>
      </c>
    </row>
    <row r="47" spans="1:46" ht="99.75" x14ac:dyDescent="0.2">
      <c r="A47" s="2" t="s">
        <v>150</v>
      </c>
      <c r="B47" s="28" t="s">
        <v>151</v>
      </c>
      <c r="C47" s="33" t="s">
        <v>152</v>
      </c>
      <c r="D47" s="34">
        <v>45460</v>
      </c>
      <c r="E47" s="28">
        <v>3</v>
      </c>
      <c r="F47" s="28" t="str">
        <f>VLOOKUP(E47,[1]Áreas!$D$1:$E$6,2,0)</f>
        <v>Posible</v>
      </c>
      <c r="G47" s="28">
        <v>20</v>
      </c>
      <c r="H47" s="28" t="str">
        <f>VLOOKUP(G47,[1]Áreas!$I$1:$J$6,2,0)</f>
        <v>Severo</v>
      </c>
      <c r="I47" s="28">
        <f t="shared" si="0"/>
        <v>60</v>
      </c>
      <c r="J47" s="28" t="str">
        <f>IFERROR(VLOOKUP(CONCATENATE(F47,H47),[1]Áreas!$E$8:$F$33,2,0)," ")</f>
        <v>Extremo</v>
      </c>
      <c r="K47" s="28" t="s">
        <v>160</v>
      </c>
      <c r="L47" s="28" t="s">
        <v>63</v>
      </c>
      <c r="M47" s="28" t="s">
        <v>115</v>
      </c>
      <c r="N47" s="28" t="s">
        <v>152</v>
      </c>
      <c r="O47" s="28" t="s">
        <v>37</v>
      </c>
      <c r="P47" s="30">
        <f>IFERROR(VLOOKUP(O47,'[1]Parámetros Paula V'!$B$2:$D$6,2,0)," ")</f>
        <v>80</v>
      </c>
      <c r="Q47" s="30" t="s">
        <v>38</v>
      </c>
      <c r="R47" s="30">
        <f>IFERROR(VLOOKUP(Q47,'[1]Parámetros Paula V'!$B$7:$D$8,2,0)," ")</f>
        <v>100</v>
      </c>
      <c r="S47" s="30" t="s">
        <v>47</v>
      </c>
      <c r="T47" s="30">
        <f>IFERROR(VLOOKUP(S47,'[1]Parámetros Paula V'!$B$9:$D$10,2,0)," ")</f>
        <v>100</v>
      </c>
      <c r="U47" s="30" t="s">
        <v>38</v>
      </c>
      <c r="V47" s="30">
        <f>IFERROR(VLOOKUP(U47,'[1]Parámetros Paula V'!$B$11:$D$12,2,0)," ")</f>
        <v>100</v>
      </c>
      <c r="W47" s="30" t="s">
        <v>38</v>
      </c>
      <c r="X47" s="30">
        <f>IFERROR(VLOOKUP(W47,'[1]Parámetros Paula V'!$B$13:$D$16,2,0)," ")</f>
        <v>100</v>
      </c>
      <c r="Y47" s="30">
        <f>IFERROR((R47*'[1]Parámetros Paula V'!$D$7)+(T47*'[1]Parámetros Paula V'!$D$9)+(V47*'[1]Parámetros Paula V'!$D$11)+(X47*'[1]Parámetros Paula V'!$D$13)," ")</f>
        <v>100</v>
      </c>
      <c r="Z47" s="30" t="s">
        <v>38</v>
      </c>
      <c r="AA47" s="30">
        <f>IFERROR(VLOOKUP(Z47,'[1]Parámetros Paula V'!$B$18:$D$20,2,0)," ")</f>
        <v>100</v>
      </c>
      <c r="AB47" s="30" t="s">
        <v>39</v>
      </c>
      <c r="AC47" s="30">
        <f>IFERROR(IF(Q47="No",20,VLOOKUP(AB47,'[1]Parámetros Paula V'!$B$23:$D$27,2,0))," ")</f>
        <v>100</v>
      </c>
      <c r="AD47" s="30" t="s">
        <v>40</v>
      </c>
      <c r="AE47" s="30">
        <f>IFERROR(VLOOKUP(AD47,'[1]Parámetros Paula V'!$B$29:$D$31,2,0)," ")</f>
        <v>80</v>
      </c>
      <c r="AF47" s="30" t="s">
        <v>41</v>
      </c>
      <c r="AG47" s="30">
        <f>IFERROR(VLOOKUP(AF47,'[1]Parámetros Paula V'!$B$34:$D$36,2,0)," ")</f>
        <v>40</v>
      </c>
      <c r="AH47" s="30" t="s">
        <v>50</v>
      </c>
      <c r="AI47" s="30">
        <f>IFERROR(VLOOKUP(AH47,'[1]Parámetros Paula V'!$B$38:$D$41,2,0)," ")</f>
        <v>40</v>
      </c>
      <c r="AJ47" s="30" t="s">
        <v>51</v>
      </c>
      <c r="AK47" s="30">
        <f>IFERROR(VLOOKUP(AJ47,'[1]Parámetros Paula V'!$B$43:$D$45,2,0)," ")</f>
        <v>100</v>
      </c>
      <c r="AL47" s="30" t="s">
        <v>38</v>
      </c>
      <c r="AM47" s="30">
        <f>IFERROR(VLOOKUP(AL47,'[1]Parámetros Paula V'!$B$46:$D$50,2,0)," ")</f>
        <v>100</v>
      </c>
      <c r="AN47" s="30">
        <f>IFERROR(IF(Q47="No",20,(AE47*'[1]Parámetros Paula V'!$D$29)+(AG47*'[1]Parámetros Paula V'!$D$34)+(AI47*'[1]Parámetros Paula V'!$D$38)+(AK47*'[1]Parámetros Paula V'!$D$43)+(AM47*'[1]Parámetros Paula V'!$D$49))," ")</f>
        <v>79</v>
      </c>
      <c r="AO47" s="30">
        <f t="shared" si="1"/>
        <v>91.8</v>
      </c>
      <c r="AP47" s="28" t="str">
        <f>IF(AO47=" "," ",IF(AO47&lt;='[1]Parámetros Paula V'!$C$53,'[1]Parámetros Paula V'!$A$53,IF(AO47&lt;='[1]Parámetros Paula V'!$C$54,'[1]Parámetros Paula V'!$A$54,IF(AO47&lt;='[1]Parámetros Paula V'!$C$55,'[1]Parámetros Paula V'!$A$55,IF(AO47&lt;='[1]Parámetros Paula V'!$C$56,'[1]Parámetros Paula V'!$A$56,'[1]Parámetros Paula V'!$A$57)))))</f>
        <v>El control es óptimo, efectivo, eficiente, económicamente viable y ejecutándose adecuadamente.</v>
      </c>
      <c r="AQ47" s="31"/>
      <c r="AR47" s="32"/>
      <c r="AS47" s="32"/>
      <c r="AT47" s="31" t="s">
        <v>161</v>
      </c>
    </row>
    <row r="48" spans="1:46" ht="194.25" customHeight="1" x14ac:dyDescent="0.2">
      <c r="A48" s="2" t="s">
        <v>150</v>
      </c>
      <c r="B48" s="28" t="s">
        <v>151</v>
      </c>
      <c r="C48" s="33" t="s">
        <v>152</v>
      </c>
      <c r="D48" s="34">
        <v>45460</v>
      </c>
      <c r="E48" s="28">
        <v>3</v>
      </c>
      <c r="F48" s="28" t="str">
        <f>VLOOKUP(E48,[1]Áreas!$D$1:$E$6,2,0)</f>
        <v>Posible</v>
      </c>
      <c r="G48" s="28">
        <v>20</v>
      </c>
      <c r="H48" s="28" t="str">
        <f>VLOOKUP(G48,[1]Áreas!$I$1:$J$6,2,0)</f>
        <v>Severo</v>
      </c>
      <c r="I48" s="28">
        <f t="shared" si="0"/>
        <v>60</v>
      </c>
      <c r="J48" s="28" t="str">
        <f>IFERROR(VLOOKUP(CONCATENATE(F48,H48),[1]Áreas!$E$8:$F$33,2,0)," ")</f>
        <v>Extremo</v>
      </c>
      <c r="K48" s="28" t="s">
        <v>727</v>
      </c>
      <c r="L48" s="28" t="s">
        <v>63</v>
      </c>
      <c r="M48" s="28" t="s">
        <v>115</v>
      </c>
      <c r="N48" s="28" t="s">
        <v>152</v>
      </c>
      <c r="O48" s="28" t="s">
        <v>37</v>
      </c>
      <c r="P48" s="30">
        <f>IFERROR(VLOOKUP(O48,'[1]Parámetros Paula V'!$B$2:$D$6,2,0)," ")</f>
        <v>80</v>
      </c>
      <c r="Q48" s="30" t="s">
        <v>38</v>
      </c>
      <c r="R48" s="30">
        <f>IFERROR(VLOOKUP(Q48,'[1]Parámetros Paula V'!$B$7:$D$8,2,0)," ")</f>
        <v>100</v>
      </c>
      <c r="S48" s="30" t="s">
        <v>47</v>
      </c>
      <c r="T48" s="30">
        <f>IFERROR(VLOOKUP(S48,'[1]Parámetros Paula V'!$B$9:$D$10,2,0)," ")</f>
        <v>100</v>
      </c>
      <c r="U48" s="30" t="s">
        <v>38</v>
      </c>
      <c r="V48" s="30">
        <f>IFERROR(VLOOKUP(U48,'[1]Parámetros Paula V'!$B$11:$D$12,2,0)," ")</f>
        <v>100</v>
      </c>
      <c r="W48" s="30" t="s">
        <v>38</v>
      </c>
      <c r="X48" s="30">
        <f>IFERROR(VLOOKUP(W48,'[1]Parámetros Paula V'!$B$13:$D$16,2,0)," ")</f>
        <v>100</v>
      </c>
      <c r="Y48" s="30">
        <f>IFERROR((R48*'[1]Parámetros Paula V'!$D$7)+(T48*'[1]Parámetros Paula V'!$D$9)+(V48*'[1]Parámetros Paula V'!$D$11)+(X48*'[1]Parámetros Paula V'!$D$13)," ")</f>
        <v>100</v>
      </c>
      <c r="Z48" s="30" t="s">
        <v>38</v>
      </c>
      <c r="AA48" s="30">
        <f>IFERROR(VLOOKUP(Z48,'[1]Parámetros Paula V'!$B$18:$D$20,2,0)," ")</f>
        <v>100</v>
      </c>
      <c r="AB48" s="30" t="s">
        <v>39</v>
      </c>
      <c r="AC48" s="30">
        <f>IFERROR(IF(Q48="No",20,VLOOKUP(AB48,'[1]Parámetros Paula V'!$B$23:$D$27,2,0))," ")</f>
        <v>100</v>
      </c>
      <c r="AD48" s="30" t="s">
        <v>40</v>
      </c>
      <c r="AE48" s="30">
        <f>IFERROR(VLOOKUP(AD48,'[1]Parámetros Paula V'!$B$29:$D$31,2,0)," ")</f>
        <v>80</v>
      </c>
      <c r="AF48" s="30" t="s">
        <v>41</v>
      </c>
      <c r="AG48" s="30">
        <f>IFERROR(VLOOKUP(AF48,'[1]Parámetros Paula V'!$B$34:$D$36,2,0)," ")</f>
        <v>40</v>
      </c>
      <c r="AH48" s="30" t="s">
        <v>50</v>
      </c>
      <c r="AI48" s="30">
        <f>IFERROR(VLOOKUP(AH48,'[1]Parámetros Paula V'!$B$38:$D$41,2,0)," ")</f>
        <v>40</v>
      </c>
      <c r="AJ48" s="30" t="s">
        <v>51</v>
      </c>
      <c r="AK48" s="30">
        <f>IFERROR(VLOOKUP(AJ48,'[1]Parámetros Paula V'!$B$43:$D$45,2,0)," ")</f>
        <v>100</v>
      </c>
      <c r="AL48" s="30" t="s">
        <v>38</v>
      </c>
      <c r="AM48" s="30">
        <f>IFERROR(VLOOKUP(AL48,'[1]Parámetros Paula V'!$B$46:$D$50,2,0)," ")</f>
        <v>100</v>
      </c>
      <c r="AN48" s="30">
        <f>IFERROR(IF(Q48="No",20,(AE48*'[1]Parámetros Paula V'!$D$29)+(AG48*'[1]Parámetros Paula V'!$D$34)+(AI48*'[1]Parámetros Paula V'!$D$38)+(AK48*'[1]Parámetros Paula V'!$D$43)+(AM48*'[1]Parámetros Paula V'!$D$49))," ")</f>
        <v>79</v>
      </c>
      <c r="AO48" s="30">
        <f t="shared" si="1"/>
        <v>91.8</v>
      </c>
      <c r="AP48" s="28" t="str">
        <f>IF(AO48=" "," ",IF(AO48&lt;='[1]Parámetros Paula V'!$C$53,'[1]Parámetros Paula V'!$A$53,IF(AO48&lt;='[1]Parámetros Paula V'!$C$54,'[1]Parámetros Paula V'!$A$54,IF(AO48&lt;='[1]Parámetros Paula V'!$C$55,'[1]Parámetros Paula V'!$A$55,IF(AO48&lt;='[1]Parámetros Paula V'!$C$56,'[1]Parámetros Paula V'!$A$56,'[1]Parámetros Paula V'!$A$57)))))</f>
        <v>El control es óptimo, efectivo, eficiente, económicamente viable y ejecutándose adecuadamente.</v>
      </c>
      <c r="AQ48" s="31"/>
      <c r="AR48" s="32"/>
      <c r="AS48" s="32"/>
      <c r="AT48" s="31" t="s">
        <v>728</v>
      </c>
    </row>
    <row r="49" spans="1:46" ht="99.75" x14ac:dyDescent="0.2">
      <c r="A49" s="2" t="s">
        <v>150</v>
      </c>
      <c r="B49" s="28" t="s">
        <v>151</v>
      </c>
      <c r="C49" s="33" t="s">
        <v>162</v>
      </c>
      <c r="D49" s="34">
        <v>45464</v>
      </c>
      <c r="E49" s="28">
        <v>3</v>
      </c>
      <c r="F49" s="28" t="str">
        <f>VLOOKUP(E49,[1]Áreas!$D$1:$E$6,2,0)</f>
        <v>Posible</v>
      </c>
      <c r="G49" s="28">
        <v>20</v>
      </c>
      <c r="H49" s="28" t="str">
        <f>VLOOKUP(G49,[1]Áreas!$I$1:$J$6,2,0)</f>
        <v>Severo</v>
      </c>
      <c r="I49" s="28">
        <f t="shared" si="0"/>
        <v>60</v>
      </c>
      <c r="J49" s="28" t="str">
        <f>IFERROR(VLOOKUP(CONCATENATE(F49,H49),[1]Áreas!$E$8:$F$33,2,0)," ")</f>
        <v>Extremo</v>
      </c>
      <c r="K49" s="28" t="s">
        <v>163</v>
      </c>
      <c r="L49" s="28" t="s">
        <v>63</v>
      </c>
      <c r="M49" s="28" t="s">
        <v>115</v>
      </c>
      <c r="N49" s="28" t="s">
        <v>162</v>
      </c>
      <c r="O49" s="28" t="s">
        <v>46</v>
      </c>
      <c r="P49" s="30">
        <f>IFERROR(VLOOKUP(O49,'[1]Parámetros Paula V'!$B$2:$D$6,2,0)," ")</f>
        <v>60</v>
      </c>
      <c r="Q49" s="30" t="s">
        <v>38</v>
      </c>
      <c r="R49" s="30">
        <f>IFERROR(VLOOKUP(Q49,'[1]Parámetros Paula V'!$B$7:$D$8,2,0)," ")</f>
        <v>100</v>
      </c>
      <c r="S49" s="30" t="s">
        <v>47</v>
      </c>
      <c r="T49" s="30">
        <f>IFERROR(VLOOKUP(S49,'[1]Parámetros Paula V'!$B$9:$D$10,2,0)," ")</f>
        <v>100</v>
      </c>
      <c r="U49" s="30" t="s">
        <v>38</v>
      </c>
      <c r="V49" s="30">
        <f>IFERROR(VLOOKUP(U49,'[1]Parámetros Paula V'!$B$11:$D$12,2,0)," ")</f>
        <v>100</v>
      </c>
      <c r="W49" s="30" t="s">
        <v>38</v>
      </c>
      <c r="X49" s="30">
        <f>IFERROR(VLOOKUP(W49,'[1]Parámetros Paula V'!$B$13:$D$16,2,0)," ")</f>
        <v>100</v>
      </c>
      <c r="Y49" s="30">
        <f>IFERROR((R49*'[1]Parámetros Paula V'!$D$7)+(T49*'[1]Parámetros Paula V'!$D$9)+(V49*'[1]Parámetros Paula V'!$D$11)+(X49*'[1]Parámetros Paula V'!$D$13)," ")</f>
        <v>100</v>
      </c>
      <c r="Z49" s="30" t="s">
        <v>38</v>
      </c>
      <c r="AA49" s="30">
        <f>IFERROR(VLOOKUP(Z49,'[1]Parámetros Paula V'!$B$18:$D$20,2,0)," ")</f>
        <v>100</v>
      </c>
      <c r="AB49" s="30" t="s">
        <v>39</v>
      </c>
      <c r="AC49" s="30">
        <f>IFERROR(IF(Q49="No",20,VLOOKUP(AB49,'[1]Parámetros Paula V'!$B$23:$D$27,2,0))," ")</f>
        <v>100</v>
      </c>
      <c r="AD49" s="30" t="s">
        <v>40</v>
      </c>
      <c r="AE49" s="30">
        <f>IFERROR(VLOOKUP(AD49,'[1]Parámetros Paula V'!$B$29:$D$31,2,0)," ")</f>
        <v>80</v>
      </c>
      <c r="AF49" s="30" t="s">
        <v>41</v>
      </c>
      <c r="AG49" s="30">
        <f>IFERROR(VLOOKUP(AF49,'[1]Parámetros Paula V'!$B$34:$D$36,2,0)," ")</f>
        <v>40</v>
      </c>
      <c r="AH49" s="30" t="s">
        <v>50</v>
      </c>
      <c r="AI49" s="30">
        <f>IFERROR(VLOOKUP(AH49,'[1]Parámetros Paula V'!$B$38:$D$41,2,0)," ")</f>
        <v>40</v>
      </c>
      <c r="AJ49" s="30" t="s">
        <v>51</v>
      </c>
      <c r="AK49" s="30">
        <f>IFERROR(VLOOKUP(AJ49,'[1]Parámetros Paula V'!$B$43:$D$45,2,0)," ")</f>
        <v>100</v>
      </c>
      <c r="AL49" s="30" t="s">
        <v>38</v>
      </c>
      <c r="AM49" s="30">
        <f>IFERROR(VLOOKUP(AL49,'[1]Parámetros Paula V'!$B$46:$D$50,2,0)," ")</f>
        <v>100</v>
      </c>
      <c r="AN49" s="30">
        <f>IFERROR(IF(Q49="No",20,(AE49*'[1]Parámetros Paula V'!$D$29)+(AG49*'[1]Parámetros Paula V'!$D$34)+(AI49*'[1]Parámetros Paula V'!$D$38)+(AK49*'[1]Parámetros Paula V'!$D$43)+(AM49*'[1]Parámetros Paula V'!$D$49))," ")</f>
        <v>79</v>
      </c>
      <c r="AO49" s="30">
        <f t="shared" si="1"/>
        <v>87.8</v>
      </c>
      <c r="AP49" s="28" t="str">
        <f>IF(AO49=" "," ",IF(AO49&lt;='[1]Parámetros Paula V'!$C$53,'[1]Parámetros Paula V'!$A$53,IF(AO49&lt;='[1]Parámetros Paula V'!$C$54,'[1]Parámetros Paula V'!$A$54,IF(AO49&lt;='[1]Parámetros Paula V'!$C$55,'[1]Parámetros Paula V'!$A$55,IF(AO49&lt;='[1]Parámetros Paula V'!$C$56,'[1]Parámetros Paula V'!$A$56,'[1]Parámetros Paula V'!$A$57)))))</f>
        <v>El control es óptimo, efectivo, eficiente, económicamente viable y ejecutándose adecuadamente.</v>
      </c>
      <c r="AQ49" s="31" t="s">
        <v>164</v>
      </c>
      <c r="AR49" s="32"/>
      <c r="AS49" s="32">
        <v>45565</v>
      </c>
      <c r="AT49" s="31" t="s">
        <v>165</v>
      </c>
    </row>
    <row r="50" spans="1:46" ht="51.75" customHeight="1" x14ac:dyDescent="0.2">
      <c r="A50" s="2" t="s">
        <v>150</v>
      </c>
      <c r="B50" s="28" t="s">
        <v>151</v>
      </c>
      <c r="C50" s="33" t="s">
        <v>162</v>
      </c>
      <c r="D50" s="34">
        <v>45464</v>
      </c>
      <c r="E50" s="28">
        <v>3</v>
      </c>
      <c r="F50" s="28" t="str">
        <f>VLOOKUP(E50,[1]Áreas!$D$1:$E$6,2,0)</f>
        <v>Posible</v>
      </c>
      <c r="G50" s="28">
        <v>20</v>
      </c>
      <c r="H50" s="28" t="str">
        <f>VLOOKUP(G50,[1]Áreas!$I$1:$J$6,2,0)</f>
        <v>Severo</v>
      </c>
      <c r="I50" s="28">
        <f t="shared" si="0"/>
        <v>60</v>
      </c>
      <c r="J50" s="28" t="str">
        <f>IFERROR(VLOOKUP(CONCATENATE(F50,H50),[1]Áreas!$E$8:$F$33,2,0)," ")</f>
        <v>Extremo</v>
      </c>
      <c r="K50" s="28" t="s">
        <v>166</v>
      </c>
      <c r="L50" s="28" t="s">
        <v>63</v>
      </c>
      <c r="M50" s="28" t="s">
        <v>115</v>
      </c>
      <c r="N50" s="28" t="s">
        <v>162</v>
      </c>
      <c r="O50" s="28" t="s">
        <v>46</v>
      </c>
      <c r="P50" s="30">
        <f>IFERROR(VLOOKUP(O50,'[1]Parámetros Paula V'!$B$2:$D$6,2,0)," ")</f>
        <v>60</v>
      </c>
      <c r="Q50" s="30" t="s">
        <v>38</v>
      </c>
      <c r="R50" s="30">
        <f>IFERROR(VLOOKUP(Q50,'[1]Parámetros Paula V'!$B$7:$D$8,2,0)," ")</f>
        <v>100</v>
      </c>
      <c r="S50" s="30" t="s">
        <v>47</v>
      </c>
      <c r="T50" s="30">
        <f>IFERROR(VLOOKUP(S50,'[1]Parámetros Paula V'!$B$9:$D$10,2,0)," ")</f>
        <v>100</v>
      </c>
      <c r="U50" s="30" t="s">
        <v>38</v>
      </c>
      <c r="V50" s="30">
        <f>IFERROR(VLOOKUP(U50,'[1]Parámetros Paula V'!$B$11:$D$12,2,0)," ")</f>
        <v>100</v>
      </c>
      <c r="W50" s="30" t="s">
        <v>47</v>
      </c>
      <c r="X50" s="30">
        <f>IFERROR(VLOOKUP(W50,'[1]Parámetros Paula V'!$B$13:$D$16,2,0)," ")</f>
        <v>20</v>
      </c>
      <c r="Y50" s="30">
        <f>IFERROR((R50*'[1]Parámetros Paula V'!$D$7)+(T50*'[1]Parámetros Paula V'!$D$9)+(V50*'[1]Parámetros Paula V'!$D$11)+(X50*'[1]Parámetros Paula V'!$D$13)," ")</f>
        <v>80</v>
      </c>
      <c r="Z50" s="30" t="s">
        <v>38</v>
      </c>
      <c r="AA50" s="30">
        <f>IFERROR(VLOOKUP(Z50,'[1]Parámetros Paula V'!$B$18:$D$20,2,0)," ")</f>
        <v>100</v>
      </c>
      <c r="AB50" s="30" t="s">
        <v>52</v>
      </c>
      <c r="AC50" s="30">
        <f>IFERROR(IF(Q50="No",20,VLOOKUP(AB50,'[1]Parámetros Paula V'!$B$23:$D$27,2,0))," ")</f>
        <v>60</v>
      </c>
      <c r="AD50" s="30" t="s">
        <v>40</v>
      </c>
      <c r="AE50" s="30">
        <f>IFERROR(VLOOKUP(AD50,'[1]Parámetros Paula V'!$B$29:$D$31,2,0)," ")</f>
        <v>80</v>
      </c>
      <c r="AF50" s="30" t="s">
        <v>41</v>
      </c>
      <c r="AG50" s="30">
        <f>IFERROR(VLOOKUP(AF50,'[1]Parámetros Paula V'!$B$34:$D$36,2,0)," ")</f>
        <v>40</v>
      </c>
      <c r="AH50" s="30" t="s">
        <v>50</v>
      </c>
      <c r="AI50" s="30">
        <f>IFERROR(VLOOKUP(AH50,'[1]Parámetros Paula V'!$B$38:$D$41,2,0)," ")</f>
        <v>40</v>
      </c>
      <c r="AJ50" s="30" t="s">
        <v>51</v>
      </c>
      <c r="AK50" s="30">
        <f>IFERROR(VLOOKUP(AJ50,'[1]Parámetros Paula V'!$B$43:$D$45,2,0)," ")</f>
        <v>100</v>
      </c>
      <c r="AL50" s="30" t="s">
        <v>38</v>
      </c>
      <c r="AM50" s="30">
        <f>IFERROR(VLOOKUP(AL50,'[1]Parámetros Paula V'!$B$46:$D$50,2,0)," ")</f>
        <v>100</v>
      </c>
      <c r="AN50" s="30">
        <f>IFERROR(IF(Q50="No",20,(AE50*'[1]Parámetros Paula V'!$D$29)+(AG50*'[1]Parámetros Paula V'!$D$34)+(AI50*'[1]Parámetros Paula V'!$D$38)+(AK50*'[1]Parámetros Paula V'!$D$43)+(AM50*'[1]Parámetros Paula V'!$D$49))," ")</f>
        <v>79</v>
      </c>
      <c r="AO50" s="30">
        <f t="shared" si="1"/>
        <v>75.8</v>
      </c>
      <c r="AP50" s="28" t="str">
        <f>IF(AO50=" "," ",IF(AO50&lt;='[1]Parámetros Paula V'!$C$53,'[1]Parámetros Paula V'!$A$53,IF(AO50&lt;='[1]Parámetros Paula V'!$C$54,'[1]Parámetros Paula V'!$A$54,IF(AO50&lt;='[1]Parámetros Paula V'!$C$55,'[1]Parámetros Paula V'!$A$55,IF(AO50&lt;='[1]Parámetros Paula V'!$C$56,'[1]Parámetros Paula V'!$A$56,'[1]Parámetros Paula V'!$A$57)))))</f>
        <v>El control está diseñado y ejecutándose adecuadamente, cumple con la mitigación del riesgo. Se debe establecer planes de mejora puntuales dirigidas a su mantenimiento</v>
      </c>
      <c r="AQ50" s="31"/>
      <c r="AR50" s="32"/>
      <c r="AS50" s="32"/>
      <c r="AT50" s="31" t="s">
        <v>167</v>
      </c>
    </row>
    <row r="51" spans="1:46" ht="85.5" customHeight="1" x14ac:dyDescent="0.2">
      <c r="A51" s="2" t="s">
        <v>150</v>
      </c>
      <c r="B51" s="28" t="s">
        <v>151</v>
      </c>
      <c r="C51" s="33" t="s">
        <v>162</v>
      </c>
      <c r="D51" s="34">
        <v>45464</v>
      </c>
      <c r="E51" s="28">
        <v>3</v>
      </c>
      <c r="F51" s="28" t="str">
        <f>VLOOKUP(E51,[1]Áreas!$D$1:$E$6,2,0)</f>
        <v>Posible</v>
      </c>
      <c r="G51" s="28">
        <v>20</v>
      </c>
      <c r="H51" s="28" t="str">
        <f>VLOOKUP(G51,[1]Áreas!$I$1:$J$6,2,0)</f>
        <v>Severo</v>
      </c>
      <c r="I51" s="28">
        <f t="shared" si="0"/>
        <v>60</v>
      </c>
      <c r="J51" s="28" t="str">
        <f>IFERROR(VLOOKUP(CONCATENATE(F51,H51),[1]Áreas!$E$8:$F$33,2,0)," ")</f>
        <v>Extremo</v>
      </c>
      <c r="K51" s="28" t="s">
        <v>168</v>
      </c>
      <c r="L51" s="28" t="s">
        <v>63</v>
      </c>
      <c r="M51" s="28" t="s">
        <v>115</v>
      </c>
      <c r="N51" s="28" t="s">
        <v>162</v>
      </c>
      <c r="O51" s="28" t="s">
        <v>46</v>
      </c>
      <c r="P51" s="30">
        <f>IFERROR(VLOOKUP(O51,'[1]Parámetros Paula V'!$B$2:$D$6,2,0)," ")</f>
        <v>60</v>
      </c>
      <c r="Q51" s="30" t="s">
        <v>38</v>
      </c>
      <c r="R51" s="30">
        <f>IFERROR(VLOOKUP(Q51,'[1]Parámetros Paula V'!$B$7:$D$8,2,0)," ")</f>
        <v>100</v>
      </c>
      <c r="S51" s="30" t="s">
        <v>38</v>
      </c>
      <c r="T51" s="30">
        <f>IFERROR(VLOOKUP(S51,'[1]Parámetros Paula V'!$B$9:$D$10,2,0)," ")</f>
        <v>20</v>
      </c>
      <c r="U51" s="30" t="s">
        <v>38</v>
      </c>
      <c r="V51" s="30">
        <f>IFERROR(VLOOKUP(U51,'[1]Parámetros Paula V'!$B$11:$D$12,2,0)," ")</f>
        <v>100</v>
      </c>
      <c r="W51" s="30" t="s">
        <v>48</v>
      </c>
      <c r="X51" s="30">
        <f>IFERROR(VLOOKUP(W51,'[1]Parámetros Paula V'!$B$13:$D$16,2,0)," ")</f>
        <v>40</v>
      </c>
      <c r="Y51" s="30">
        <f>IFERROR((R51*'[1]Parámetros Paula V'!$D$7)+(T51*'[1]Parámetros Paula V'!$D$9)+(V51*'[1]Parámetros Paula V'!$D$11)+(X51*'[1]Parámetros Paula V'!$D$13)," ")</f>
        <v>57</v>
      </c>
      <c r="Z51" s="30" t="s">
        <v>38</v>
      </c>
      <c r="AA51" s="30">
        <f>IFERROR(VLOOKUP(Z51,'[1]Parámetros Paula V'!$B$18:$D$20,2,0)," ")</f>
        <v>100</v>
      </c>
      <c r="AB51" s="30" t="s">
        <v>39</v>
      </c>
      <c r="AC51" s="30">
        <f>IFERROR(IF(Q51="No",20,VLOOKUP(AB51,'[1]Parámetros Paula V'!$B$23:$D$27,2,0))," ")</f>
        <v>100</v>
      </c>
      <c r="AD51" s="30" t="s">
        <v>40</v>
      </c>
      <c r="AE51" s="30">
        <f>IFERROR(VLOOKUP(AD51,'[1]Parámetros Paula V'!$B$29:$D$31,2,0)," ")</f>
        <v>80</v>
      </c>
      <c r="AF51" s="30" t="s">
        <v>41</v>
      </c>
      <c r="AG51" s="30">
        <f>IFERROR(VLOOKUP(AF51,'[1]Parámetros Paula V'!$B$34:$D$36,2,0)," ")</f>
        <v>40</v>
      </c>
      <c r="AH51" s="30" t="s">
        <v>50</v>
      </c>
      <c r="AI51" s="30">
        <f>IFERROR(VLOOKUP(AH51,'[1]Parámetros Paula V'!$B$38:$D$41,2,0)," ")</f>
        <v>40</v>
      </c>
      <c r="AJ51" s="30" t="s">
        <v>43</v>
      </c>
      <c r="AK51" s="30">
        <f>IFERROR(VLOOKUP(AJ51,'[1]Parámetros Paula V'!$B$43:$D$45,2,0)," ")</f>
        <v>80</v>
      </c>
      <c r="AL51" s="30" t="s">
        <v>38</v>
      </c>
      <c r="AM51" s="30">
        <f>IFERROR(VLOOKUP(AL51,'[1]Parámetros Paula V'!$B$46:$D$50,2,0)," ")</f>
        <v>100</v>
      </c>
      <c r="AN51" s="30">
        <f>IFERROR(IF(Q51="No",20,(AE51*'[1]Parámetros Paula V'!$D$29)+(AG51*'[1]Parámetros Paula V'!$D$34)+(AI51*'[1]Parámetros Paula V'!$D$38)+(AK51*'[1]Parámetros Paula V'!$D$43)+(AM51*'[1]Parámetros Paula V'!$D$49))," ")</f>
        <v>69</v>
      </c>
      <c r="AO51" s="30">
        <f t="shared" si="1"/>
        <v>77.2</v>
      </c>
      <c r="AP51" s="28" t="str">
        <f>IF(AO51=" "," ",IF(AO51&lt;='[1]Parámetros Paula V'!$C$53,'[1]Parámetros Paula V'!$A$53,IF(AO51&lt;='[1]Parámetros Paula V'!$C$54,'[1]Parámetros Paula V'!$A$54,IF(AO51&lt;='[1]Parámetros Paula V'!$C$55,'[1]Parámetros Paula V'!$A$55,IF(AO51&lt;='[1]Parámetros Paula V'!$C$56,'[1]Parámetros Paula V'!$A$56,'[1]Parámetros Paula V'!$A$57)))))</f>
        <v>El control está diseñado y ejecutándose adecuadamente, cumple con la mitigación del riesgo. Se debe establecer planes de mejora puntuales dirigidas a su mantenimiento</v>
      </c>
      <c r="AQ51" s="31"/>
      <c r="AR51" s="32"/>
      <c r="AS51" s="32"/>
      <c r="AT51" s="31" t="s">
        <v>729</v>
      </c>
    </row>
    <row r="52" spans="1:46" ht="99.75" x14ac:dyDescent="0.2">
      <c r="A52" s="2" t="s">
        <v>150</v>
      </c>
      <c r="B52" s="28" t="s">
        <v>151</v>
      </c>
      <c r="C52" s="33" t="s">
        <v>162</v>
      </c>
      <c r="D52" s="34">
        <v>45464</v>
      </c>
      <c r="E52" s="28">
        <v>3</v>
      </c>
      <c r="F52" s="28" t="str">
        <f>VLOOKUP(E52,[1]Áreas!$D$1:$E$6,2,0)</f>
        <v>Posible</v>
      </c>
      <c r="G52" s="28">
        <v>20</v>
      </c>
      <c r="H52" s="28" t="str">
        <f>VLOOKUP(G52,[1]Áreas!$I$1:$J$6,2,0)</f>
        <v>Severo</v>
      </c>
      <c r="I52" s="28">
        <f t="shared" si="0"/>
        <v>60</v>
      </c>
      <c r="J52" s="28" t="str">
        <f>IFERROR(VLOOKUP(CONCATENATE(F52,H52),[1]Áreas!$E$8:$F$33,2,0)," ")</f>
        <v>Extremo</v>
      </c>
      <c r="K52" s="28" t="s">
        <v>730</v>
      </c>
      <c r="L52" s="28" t="s">
        <v>63</v>
      </c>
      <c r="M52" s="28" t="s">
        <v>115</v>
      </c>
      <c r="N52" s="28" t="s">
        <v>162</v>
      </c>
      <c r="O52" s="28" t="s">
        <v>46</v>
      </c>
      <c r="P52" s="30">
        <f>IFERROR(VLOOKUP(O52,'[1]Parámetros Paula V'!$B$2:$D$6,2,0)," ")</f>
        <v>60</v>
      </c>
      <c r="Q52" s="30" t="s">
        <v>38</v>
      </c>
      <c r="R52" s="30">
        <f>IFERROR(VLOOKUP(Q52,'[1]Parámetros Paula V'!$B$7:$D$8,2,0)," ")</f>
        <v>100</v>
      </c>
      <c r="S52" s="30" t="s">
        <v>38</v>
      </c>
      <c r="T52" s="30">
        <f>IFERROR(VLOOKUP(S52,'[1]Parámetros Paula V'!$B$9:$D$10,2,0)," ")</f>
        <v>20</v>
      </c>
      <c r="U52" s="30" t="s">
        <v>38</v>
      </c>
      <c r="V52" s="30">
        <f>IFERROR(VLOOKUP(U52,'[1]Parámetros Paula V'!$B$11:$D$12,2,0)," ")</f>
        <v>100</v>
      </c>
      <c r="W52" s="30" t="s">
        <v>47</v>
      </c>
      <c r="X52" s="30">
        <f>IFERROR(VLOOKUP(W52,'[1]Parámetros Paula V'!$B$13:$D$16,2,0)," ")</f>
        <v>20</v>
      </c>
      <c r="Y52" s="30">
        <f>IFERROR((R52*'[1]Parámetros Paula V'!$D$7)+(T52*'[1]Parámetros Paula V'!$D$9)+(V52*'[1]Parámetros Paula V'!$D$11)+(X52*'[1]Parámetros Paula V'!$D$13)," ")</f>
        <v>52</v>
      </c>
      <c r="Z52" s="30" t="s">
        <v>38</v>
      </c>
      <c r="AA52" s="30">
        <f>IFERROR(VLOOKUP(Z52,'[1]Parámetros Paula V'!$B$18:$D$20,2,0)," ")</f>
        <v>100</v>
      </c>
      <c r="AB52" s="30" t="s">
        <v>54</v>
      </c>
      <c r="AC52" s="30">
        <f>IFERROR(IF(Q52="No",20,VLOOKUP(AB52,'[1]Parámetros Paula V'!$B$23:$D$27,2,0))," ")</f>
        <v>40</v>
      </c>
      <c r="AD52" s="30" t="s">
        <v>49</v>
      </c>
      <c r="AE52" s="30">
        <f>IFERROR(VLOOKUP(AD52,'[1]Parámetros Paula V'!$B$29:$D$31,2,0)," ")</f>
        <v>40</v>
      </c>
      <c r="AF52" s="30" t="s">
        <v>55</v>
      </c>
      <c r="AG52" s="30">
        <f>IFERROR(VLOOKUP(AF52,'[1]Parámetros Paula V'!$B$34:$D$36,2,0)," ")</f>
        <v>80</v>
      </c>
      <c r="AH52" s="30" t="s">
        <v>50</v>
      </c>
      <c r="AI52" s="30">
        <f>IFERROR(VLOOKUP(AH52,'[1]Parámetros Paula V'!$B$38:$D$41,2,0)," ")</f>
        <v>40</v>
      </c>
      <c r="AJ52" s="30" t="s">
        <v>51</v>
      </c>
      <c r="AK52" s="30">
        <f>IFERROR(VLOOKUP(AJ52,'[1]Parámetros Paula V'!$B$43:$D$45,2,0)," ")</f>
        <v>100</v>
      </c>
      <c r="AL52" s="30" t="s">
        <v>47</v>
      </c>
      <c r="AM52" s="30">
        <f>IFERROR(VLOOKUP(AL52,'[1]Parámetros Paula V'!$B$46:$D$50,2,0)," ")</f>
        <v>20</v>
      </c>
      <c r="AN52" s="30">
        <f>IFERROR(IF(Q52="No",20,(AE52*'[1]Parámetros Paula V'!$D$29)+(AG52*'[1]Parámetros Paula V'!$D$34)+(AI52*'[1]Parámetros Paula V'!$D$38)+(AK52*'[1]Parámetros Paula V'!$D$43)+(AM52*'[1]Parámetros Paula V'!$D$49))," ")</f>
        <v>71</v>
      </c>
      <c r="AO52" s="30">
        <f t="shared" si="1"/>
        <v>64.599999999999994</v>
      </c>
      <c r="AP52" s="28" t="str">
        <f>IF(AO52=" "," ",IF(AO52&lt;='[1]Parámetros Paula V'!$C$53,'[1]Parámetros Paula V'!$A$53,IF(AO52&lt;='[1]Parámetros Paula V'!$C$54,'[1]Parámetros Paula V'!$A$54,IF(AO52&lt;='[1]Parámetros Paula V'!$C$55,'[1]Parámetros Paula V'!$A$55,IF(AO52&lt;='[1]Parámetros Paula V'!$C$56,'[1]Parámetros Paula V'!$A$56,'[1]Parámetros Paula V'!$A$57)))))</f>
        <v>El control está diseñado y ejecutándose adecuadamente, cumple con la mitigación del riesgo. Se debe establecer planes de mejora puntuales dirigidas a su mantenimiento</v>
      </c>
      <c r="AQ52" s="31" t="s">
        <v>169</v>
      </c>
      <c r="AR52" s="32"/>
      <c r="AS52" s="32">
        <v>45565</v>
      </c>
      <c r="AT52" s="31" t="s">
        <v>731</v>
      </c>
    </row>
    <row r="53" spans="1:46" ht="99.75" x14ac:dyDescent="0.2">
      <c r="A53" s="2" t="s">
        <v>150</v>
      </c>
      <c r="B53" s="28" t="s">
        <v>151</v>
      </c>
      <c r="C53" s="33" t="s">
        <v>162</v>
      </c>
      <c r="D53" s="34">
        <v>45464</v>
      </c>
      <c r="E53" s="28">
        <v>3</v>
      </c>
      <c r="F53" s="28" t="str">
        <f>VLOOKUP(E53,[1]Áreas!$D$1:$E$6,2,0)</f>
        <v>Posible</v>
      </c>
      <c r="G53" s="28">
        <v>20</v>
      </c>
      <c r="H53" s="28" t="str">
        <f>VLOOKUP(G53,[1]Áreas!$I$1:$J$6,2,0)</f>
        <v>Severo</v>
      </c>
      <c r="I53" s="28">
        <f t="shared" si="0"/>
        <v>60</v>
      </c>
      <c r="J53" s="28" t="str">
        <f>IFERROR(VLOOKUP(CONCATENATE(F53,H53),[1]Áreas!$E$8:$F$33,2,0)," ")</f>
        <v>Extremo</v>
      </c>
      <c r="K53" s="28" t="s">
        <v>170</v>
      </c>
      <c r="L53" s="28" t="s">
        <v>63</v>
      </c>
      <c r="M53" s="28" t="s">
        <v>115</v>
      </c>
      <c r="N53" s="28" t="s">
        <v>162</v>
      </c>
      <c r="O53" s="28" t="s">
        <v>37</v>
      </c>
      <c r="P53" s="30">
        <f>IFERROR(VLOOKUP(O53,'[1]Parámetros Paula V'!$B$2:$D$6,2,0)," ")</f>
        <v>80</v>
      </c>
      <c r="Q53" s="30" t="s">
        <v>38</v>
      </c>
      <c r="R53" s="30">
        <f>IFERROR(VLOOKUP(Q53,'[1]Parámetros Paula V'!$B$7:$D$8,2,0)," ")</f>
        <v>100</v>
      </c>
      <c r="S53" s="30" t="s">
        <v>47</v>
      </c>
      <c r="T53" s="30">
        <f>IFERROR(VLOOKUP(S53,'[1]Parámetros Paula V'!$B$9:$D$10,2,0)," ")</f>
        <v>100</v>
      </c>
      <c r="U53" s="30" t="s">
        <v>38</v>
      </c>
      <c r="V53" s="30">
        <f>IFERROR(VLOOKUP(U53,'[1]Parámetros Paula V'!$B$11:$D$12,2,0)," ")</f>
        <v>100</v>
      </c>
      <c r="W53" s="30" t="s">
        <v>48</v>
      </c>
      <c r="X53" s="30">
        <f>IFERROR(VLOOKUP(W53,'[1]Parámetros Paula V'!$B$13:$D$16,2,0)," ")</f>
        <v>40</v>
      </c>
      <c r="Y53" s="30">
        <f>IFERROR((R53*'[1]Parámetros Paula V'!$D$7)+(T53*'[1]Parámetros Paula V'!$D$9)+(V53*'[1]Parámetros Paula V'!$D$11)+(X53*'[1]Parámetros Paula V'!$D$13)," ")</f>
        <v>85</v>
      </c>
      <c r="Z53" s="30" t="s">
        <v>38</v>
      </c>
      <c r="AA53" s="30">
        <f>IFERROR(VLOOKUP(Z53,'[1]Parámetros Paula V'!$B$18:$D$20,2,0)," ")</f>
        <v>100</v>
      </c>
      <c r="AB53" s="30" t="s">
        <v>39</v>
      </c>
      <c r="AC53" s="30">
        <f>IFERROR(IF(Q53="No",20,VLOOKUP(AB53,'[1]Parámetros Paula V'!$B$23:$D$27,2,0))," ")</f>
        <v>100</v>
      </c>
      <c r="AD53" s="30" t="s">
        <v>40</v>
      </c>
      <c r="AE53" s="30">
        <f>IFERROR(VLOOKUP(AD53,'[1]Parámetros Paula V'!$B$29:$D$31,2,0)," ")</f>
        <v>80</v>
      </c>
      <c r="AF53" s="30" t="s">
        <v>41</v>
      </c>
      <c r="AG53" s="30">
        <f>IFERROR(VLOOKUP(AF53,'[1]Parámetros Paula V'!$B$34:$D$36,2,0)," ")</f>
        <v>40</v>
      </c>
      <c r="AH53" s="30" t="s">
        <v>50</v>
      </c>
      <c r="AI53" s="30">
        <f>IFERROR(VLOOKUP(AH53,'[1]Parámetros Paula V'!$B$38:$D$41,2,0)," ")</f>
        <v>40</v>
      </c>
      <c r="AJ53" s="30" t="s">
        <v>51</v>
      </c>
      <c r="AK53" s="30">
        <f>IFERROR(VLOOKUP(AJ53,'[1]Parámetros Paula V'!$B$43:$D$45,2,0)," ")</f>
        <v>100</v>
      </c>
      <c r="AL53" s="30" t="s">
        <v>47</v>
      </c>
      <c r="AM53" s="30">
        <f>IFERROR(VLOOKUP(AL53,'[1]Parámetros Paula V'!$B$46:$D$50,2,0)," ")</f>
        <v>20</v>
      </c>
      <c r="AN53" s="30">
        <f>IFERROR(IF(Q53="No",20,(AE53*'[1]Parámetros Paula V'!$D$29)+(AG53*'[1]Parámetros Paula V'!$D$34)+(AI53*'[1]Parámetros Paula V'!$D$38)+(AK53*'[1]Parámetros Paula V'!$D$43)+(AM53*'[1]Parámetros Paula V'!$D$49))," ")</f>
        <v>71</v>
      </c>
      <c r="AO53" s="30">
        <f t="shared" si="1"/>
        <v>87.2</v>
      </c>
      <c r="AP53" s="28" t="str">
        <f>IF(AO53=" "," ",IF(AO53&lt;='[1]Parámetros Paula V'!$C$53,'[1]Parámetros Paula V'!$A$53,IF(AO53&lt;='[1]Parámetros Paula V'!$C$54,'[1]Parámetros Paula V'!$A$54,IF(AO53&lt;='[1]Parámetros Paula V'!$C$55,'[1]Parámetros Paula V'!$A$55,IF(AO53&lt;='[1]Parámetros Paula V'!$C$56,'[1]Parámetros Paula V'!$A$56,'[1]Parámetros Paula V'!$A$57)))))</f>
        <v>El control es óptimo, efectivo, eficiente, económicamente viable y ejecutándose adecuadamente.</v>
      </c>
      <c r="AQ53" s="31"/>
      <c r="AR53" s="32"/>
      <c r="AS53" s="32"/>
      <c r="AT53" s="31" t="s">
        <v>732</v>
      </c>
    </row>
    <row r="54" spans="1:46" ht="99.75" x14ac:dyDescent="0.2">
      <c r="A54" s="2" t="s">
        <v>150</v>
      </c>
      <c r="B54" s="28" t="s">
        <v>151</v>
      </c>
      <c r="C54" s="33" t="s">
        <v>171</v>
      </c>
      <c r="D54" s="34">
        <v>45462</v>
      </c>
      <c r="E54" s="28">
        <v>3</v>
      </c>
      <c r="F54" s="28" t="str">
        <f>VLOOKUP(E54,[1]Áreas!$D$1:$E$6,2,0)</f>
        <v>Posible</v>
      </c>
      <c r="G54" s="28">
        <v>20</v>
      </c>
      <c r="H54" s="28" t="str">
        <f>VLOOKUP(G54,[1]Áreas!$I$1:$J$6,2,0)</f>
        <v>Severo</v>
      </c>
      <c r="I54" s="28">
        <f t="shared" si="0"/>
        <v>60</v>
      </c>
      <c r="J54" s="28" t="str">
        <f>IFERROR(VLOOKUP(CONCATENATE(F54,H54),[1]Áreas!$E$8:$F$33,2,0)," ")</f>
        <v>Extremo</v>
      </c>
      <c r="K54" s="28" t="s">
        <v>733</v>
      </c>
      <c r="L54" s="28" t="s">
        <v>63</v>
      </c>
      <c r="M54" s="28" t="s">
        <v>115</v>
      </c>
      <c r="N54" s="28" t="s">
        <v>171</v>
      </c>
      <c r="O54" s="28" t="s">
        <v>37</v>
      </c>
      <c r="P54" s="30">
        <f>IFERROR(VLOOKUP(O54,'[1]Parámetros Paula V'!$B$2:$D$6,2,0)," ")</f>
        <v>80</v>
      </c>
      <c r="Q54" s="30" t="s">
        <v>38</v>
      </c>
      <c r="R54" s="30">
        <f>IFERROR(VLOOKUP(Q54,'[1]Parámetros Paula V'!$B$7:$D$8,2,0)," ")</f>
        <v>100</v>
      </c>
      <c r="S54" s="30" t="s">
        <v>38</v>
      </c>
      <c r="T54" s="30">
        <f>IFERROR(VLOOKUP(S54,'[1]Parámetros Paula V'!$B$9:$D$10,2,0)," ")</f>
        <v>20</v>
      </c>
      <c r="U54" s="30" t="s">
        <v>38</v>
      </c>
      <c r="V54" s="30">
        <f>IFERROR(VLOOKUP(U54,'[1]Parámetros Paula V'!$B$11:$D$12,2,0)," ")</f>
        <v>100</v>
      </c>
      <c r="W54" s="30" t="s">
        <v>48</v>
      </c>
      <c r="X54" s="30">
        <f>IFERROR(VLOOKUP(W54,'[1]Parámetros Paula V'!$B$13:$D$16,2,0)," ")</f>
        <v>40</v>
      </c>
      <c r="Y54" s="30">
        <f>IFERROR((R54*'[1]Parámetros Paula V'!$D$7)+(T54*'[1]Parámetros Paula V'!$D$9)+(V54*'[1]Parámetros Paula V'!$D$11)+(X54*'[1]Parámetros Paula V'!$D$13)," ")</f>
        <v>57</v>
      </c>
      <c r="Z54" s="30" t="s">
        <v>38</v>
      </c>
      <c r="AA54" s="30">
        <f>IFERROR(VLOOKUP(Z54,'[1]Parámetros Paula V'!$B$18:$D$20,2,0)," ")</f>
        <v>100</v>
      </c>
      <c r="AB54" s="30" t="s">
        <v>52</v>
      </c>
      <c r="AC54" s="30">
        <f>IFERROR(IF(Q54="No",20,VLOOKUP(AB54,'[1]Parámetros Paula V'!$B$23:$D$27,2,0))," ")</f>
        <v>60</v>
      </c>
      <c r="AD54" s="30" t="s">
        <v>40</v>
      </c>
      <c r="AE54" s="30">
        <f>IFERROR(VLOOKUP(AD54,'[1]Parámetros Paula V'!$B$29:$D$31,2,0)," ")</f>
        <v>80</v>
      </c>
      <c r="AF54" s="30" t="s">
        <v>41</v>
      </c>
      <c r="AG54" s="30">
        <f>IFERROR(VLOOKUP(AF54,'[1]Parámetros Paula V'!$B$34:$D$36,2,0)," ")</f>
        <v>40</v>
      </c>
      <c r="AH54" s="30" t="s">
        <v>50</v>
      </c>
      <c r="AI54" s="30">
        <f>IFERROR(VLOOKUP(AH54,'[1]Parámetros Paula V'!$B$38:$D$41,2,0)," ")</f>
        <v>40</v>
      </c>
      <c r="AJ54" s="30" t="s">
        <v>51</v>
      </c>
      <c r="AK54" s="30">
        <f>IFERROR(VLOOKUP(AJ54,'[1]Parámetros Paula V'!$B$43:$D$45,2,0)," ")</f>
        <v>100</v>
      </c>
      <c r="AL54" s="30" t="s">
        <v>38</v>
      </c>
      <c r="AM54" s="30">
        <f>IFERROR(VLOOKUP(AL54,'[1]Parámetros Paula V'!$B$46:$D$50,2,0)," ")</f>
        <v>100</v>
      </c>
      <c r="AN54" s="30">
        <f>IFERROR(IF(Q54="No",20,(AE54*'[1]Parámetros Paula V'!$D$29)+(AG54*'[1]Parámetros Paula V'!$D$34)+(AI54*'[1]Parámetros Paula V'!$D$38)+(AK54*'[1]Parámetros Paula V'!$D$43)+(AM54*'[1]Parámetros Paula V'!$D$49))," ")</f>
        <v>79</v>
      </c>
      <c r="AO54" s="30">
        <f t="shared" si="1"/>
        <v>75.2</v>
      </c>
      <c r="AP54" s="28" t="str">
        <f>IF(AO54=" "," ",IF(AO54&lt;='[1]Parámetros Paula V'!$C$53,'[1]Parámetros Paula V'!$A$53,IF(AO54&lt;='[1]Parámetros Paula V'!$C$54,'[1]Parámetros Paula V'!$A$54,IF(AO54&lt;='[1]Parámetros Paula V'!$C$55,'[1]Parámetros Paula V'!$A$55,IF(AO54&lt;='[1]Parámetros Paula V'!$C$56,'[1]Parámetros Paula V'!$A$56,'[1]Parámetros Paula V'!$A$57)))))</f>
        <v>El control está diseñado y ejecutándose adecuadamente, cumple con la mitigación del riesgo. Se debe establecer planes de mejora puntuales dirigidas a su mantenimiento</v>
      </c>
      <c r="AQ54" s="31" t="s">
        <v>734</v>
      </c>
      <c r="AR54" s="32"/>
      <c r="AS54" s="32">
        <v>45657</v>
      </c>
      <c r="AT54" s="31" t="s">
        <v>735</v>
      </c>
    </row>
    <row r="55" spans="1:46" ht="131.25" customHeight="1" x14ac:dyDescent="0.2">
      <c r="A55" s="2" t="s">
        <v>150</v>
      </c>
      <c r="B55" s="28" t="s">
        <v>151</v>
      </c>
      <c r="C55" s="33" t="s">
        <v>171</v>
      </c>
      <c r="D55" s="34">
        <v>45462</v>
      </c>
      <c r="E55" s="28">
        <v>3</v>
      </c>
      <c r="F55" s="28" t="str">
        <f>VLOOKUP(E55,[1]Áreas!$D$1:$E$6,2,0)</f>
        <v>Posible</v>
      </c>
      <c r="G55" s="28">
        <v>20</v>
      </c>
      <c r="H55" s="28" t="str">
        <f>VLOOKUP(G55,[1]Áreas!$I$1:$J$6,2,0)</f>
        <v>Severo</v>
      </c>
      <c r="I55" s="28">
        <f t="shared" si="0"/>
        <v>60</v>
      </c>
      <c r="J55" s="28" t="str">
        <f>IFERROR(VLOOKUP(CONCATENATE(F55,H55),[1]Áreas!$E$8:$F$33,2,0)," ")</f>
        <v>Extremo</v>
      </c>
      <c r="K55" s="28" t="s">
        <v>172</v>
      </c>
      <c r="L55" s="28" t="s">
        <v>63</v>
      </c>
      <c r="M55" s="28" t="s">
        <v>115</v>
      </c>
      <c r="N55" s="28" t="s">
        <v>171</v>
      </c>
      <c r="O55" s="28" t="s">
        <v>46</v>
      </c>
      <c r="P55" s="30">
        <f>IFERROR(VLOOKUP(O55,'[1]Parámetros Paula V'!$B$2:$D$6,2,0)," ")</f>
        <v>60</v>
      </c>
      <c r="Q55" s="30" t="s">
        <v>38</v>
      </c>
      <c r="R55" s="30">
        <f>IFERROR(VLOOKUP(Q55,'[1]Parámetros Paula V'!$B$7:$D$8,2,0)," ")</f>
        <v>100</v>
      </c>
      <c r="S55" s="30" t="s">
        <v>47</v>
      </c>
      <c r="T55" s="30">
        <f>IFERROR(VLOOKUP(S55,'[1]Parámetros Paula V'!$B$9:$D$10,2,0)," ")</f>
        <v>100</v>
      </c>
      <c r="U55" s="30" t="s">
        <v>38</v>
      </c>
      <c r="V55" s="30">
        <f>IFERROR(VLOOKUP(U55,'[1]Parámetros Paula V'!$B$11:$D$12,2,0)," ")</f>
        <v>100</v>
      </c>
      <c r="W55" s="30" t="s">
        <v>47</v>
      </c>
      <c r="X55" s="30">
        <f>IFERROR(VLOOKUP(W55,'[1]Parámetros Paula V'!$B$13:$D$16,2,0)," ")</f>
        <v>20</v>
      </c>
      <c r="Y55" s="30">
        <f>IFERROR((R55*'[1]Parámetros Paula V'!$D$7)+(T55*'[1]Parámetros Paula V'!$D$9)+(V55*'[1]Parámetros Paula V'!$D$11)+(X55*'[1]Parámetros Paula V'!$D$13)," ")</f>
        <v>80</v>
      </c>
      <c r="Z55" s="30" t="s">
        <v>38</v>
      </c>
      <c r="AA55" s="30">
        <f>IFERROR(VLOOKUP(Z55,'[1]Parámetros Paula V'!$B$18:$D$20,2,0)," ")</f>
        <v>100</v>
      </c>
      <c r="AB55" s="30" t="s">
        <v>39</v>
      </c>
      <c r="AC55" s="30">
        <f>IFERROR(IF(Q55="No",20,VLOOKUP(AB55,'[1]Parámetros Paula V'!$B$23:$D$27,2,0))," ")</f>
        <v>100</v>
      </c>
      <c r="AD55" s="30" t="s">
        <v>40</v>
      </c>
      <c r="AE55" s="30">
        <f>IFERROR(VLOOKUP(AD55,'[1]Parámetros Paula V'!$B$29:$D$31,2,0)," ")</f>
        <v>80</v>
      </c>
      <c r="AF55" s="30" t="s">
        <v>41</v>
      </c>
      <c r="AG55" s="30">
        <f>IFERROR(VLOOKUP(AF55,'[1]Parámetros Paula V'!$B$34:$D$36,2,0)," ")</f>
        <v>40</v>
      </c>
      <c r="AH55" s="30" t="s">
        <v>50</v>
      </c>
      <c r="AI55" s="30">
        <f>IFERROR(VLOOKUP(AH55,'[1]Parámetros Paula V'!$B$38:$D$41,2,0)," ")</f>
        <v>40</v>
      </c>
      <c r="AJ55" s="30" t="s">
        <v>51</v>
      </c>
      <c r="AK55" s="30">
        <f>IFERROR(VLOOKUP(AJ55,'[1]Parámetros Paula V'!$B$43:$D$45,2,0)," ")</f>
        <v>100</v>
      </c>
      <c r="AL55" s="30" t="s">
        <v>38</v>
      </c>
      <c r="AM55" s="30">
        <f>IFERROR(VLOOKUP(AL55,'[1]Parámetros Paula V'!$B$46:$D$50,2,0)," ")</f>
        <v>100</v>
      </c>
      <c r="AN55" s="30">
        <f>IFERROR(IF(Q55="No",20,(AE55*'[1]Parámetros Paula V'!$D$29)+(AG55*'[1]Parámetros Paula V'!$D$34)+(AI55*'[1]Parámetros Paula V'!$D$38)+(AK55*'[1]Parámetros Paula V'!$D$43)+(AM55*'[1]Parámetros Paula V'!$D$49))," ")</f>
        <v>79</v>
      </c>
      <c r="AO55" s="30">
        <f t="shared" si="1"/>
        <v>83.8</v>
      </c>
      <c r="AP55" s="28" t="str">
        <f>IF(AO55=" "," ",IF(AO55&lt;='[1]Parámetros Paula V'!$C$53,'[1]Parámetros Paula V'!$A$53,IF(AO55&lt;='[1]Parámetros Paula V'!$C$54,'[1]Parámetros Paula V'!$A$54,IF(AO55&lt;='[1]Parámetros Paula V'!$C$55,'[1]Parámetros Paula V'!$A$55,IF(AO55&lt;='[1]Parámetros Paula V'!$C$56,'[1]Parámetros Paula V'!$A$56,'[1]Parámetros Paula V'!$A$57)))))</f>
        <v>El control es óptimo, efectivo, eficiente, económicamente viable y ejecutándose adecuadamente.</v>
      </c>
      <c r="AQ55" s="31"/>
      <c r="AR55" s="32"/>
      <c r="AS55" s="32"/>
      <c r="AT55" s="31" t="s">
        <v>173</v>
      </c>
    </row>
    <row r="56" spans="1:46" ht="99.75" x14ac:dyDescent="0.2">
      <c r="A56" s="2" t="s">
        <v>150</v>
      </c>
      <c r="B56" s="28" t="s">
        <v>151</v>
      </c>
      <c r="C56" s="33" t="s">
        <v>174</v>
      </c>
      <c r="D56" s="34">
        <v>45467</v>
      </c>
      <c r="E56" s="28">
        <v>3</v>
      </c>
      <c r="F56" s="28" t="str">
        <f>VLOOKUP(E56,[1]Áreas!$D$1:$E$6,2,0)</f>
        <v>Posible</v>
      </c>
      <c r="G56" s="28">
        <v>20</v>
      </c>
      <c r="H56" s="28" t="str">
        <f>VLOOKUP(G56,[1]Áreas!$I$1:$J$6,2,0)</f>
        <v>Severo</v>
      </c>
      <c r="I56" s="28">
        <f t="shared" si="0"/>
        <v>60</v>
      </c>
      <c r="J56" s="28" t="str">
        <f>IFERROR(VLOOKUP(CONCATENATE(F56,H56),[1]Áreas!$E$8:$F$33,2,0)," ")</f>
        <v>Extremo</v>
      </c>
      <c r="K56" s="28" t="s">
        <v>736</v>
      </c>
      <c r="L56" s="28" t="s">
        <v>63</v>
      </c>
      <c r="M56" s="28" t="s">
        <v>175</v>
      </c>
      <c r="N56" s="28" t="s">
        <v>174</v>
      </c>
      <c r="O56" s="28" t="s">
        <v>37</v>
      </c>
      <c r="P56" s="30">
        <f>IFERROR(VLOOKUP(O56,'[1]Parámetros Paula V'!$B$2:$D$6,2,0)," ")</f>
        <v>80</v>
      </c>
      <c r="Q56" s="30" t="s">
        <v>38</v>
      </c>
      <c r="R56" s="30">
        <f>IFERROR(VLOOKUP(Q56,'[1]Parámetros Paula V'!$B$7:$D$8,2,0)," ")</f>
        <v>100</v>
      </c>
      <c r="S56" s="30" t="s">
        <v>47</v>
      </c>
      <c r="T56" s="30">
        <f>IFERROR(VLOOKUP(S56,'[1]Parámetros Paula V'!$B$9:$D$10,2,0)," ")</f>
        <v>100</v>
      </c>
      <c r="U56" s="30" t="s">
        <v>38</v>
      </c>
      <c r="V56" s="30">
        <f>IFERROR(VLOOKUP(U56,'[1]Parámetros Paula V'!$B$11:$D$12,2,0)," ")</f>
        <v>100</v>
      </c>
      <c r="W56" s="30" t="s">
        <v>38</v>
      </c>
      <c r="X56" s="30">
        <f>IFERROR(VLOOKUP(W56,'[1]Parámetros Paula V'!$B$13:$D$16,2,0)," ")</f>
        <v>100</v>
      </c>
      <c r="Y56" s="30">
        <f>IFERROR((R56*'[1]Parámetros Paula V'!$D$7)+(T56*'[1]Parámetros Paula V'!$D$9)+(V56*'[1]Parámetros Paula V'!$D$11)+(X56*'[1]Parámetros Paula V'!$D$13)," ")</f>
        <v>100</v>
      </c>
      <c r="Z56" s="30" t="s">
        <v>38</v>
      </c>
      <c r="AA56" s="30">
        <f>IFERROR(VLOOKUP(Z56,'[1]Parámetros Paula V'!$B$18:$D$20,2,0)," ")</f>
        <v>100</v>
      </c>
      <c r="AB56" s="30" t="s">
        <v>39</v>
      </c>
      <c r="AC56" s="30">
        <f>IFERROR(IF(Q56="No",20,VLOOKUP(AB56,'[1]Parámetros Paula V'!$B$23:$D$27,2,0))," ")</f>
        <v>100</v>
      </c>
      <c r="AD56" s="30" t="s">
        <v>40</v>
      </c>
      <c r="AE56" s="30">
        <f>IFERROR(VLOOKUP(AD56,'[1]Parámetros Paula V'!$B$29:$D$31,2,0)," ")</f>
        <v>80</v>
      </c>
      <c r="AF56" s="30" t="s">
        <v>41</v>
      </c>
      <c r="AG56" s="30">
        <f>IFERROR(VLOOKUP(AF56,'[1]Parámetros Paula V'!$B$34:$D$36,2,0)," ")</f>
        <v>40</v>
      </c>
      <c r="AH56" s="30" t="s">
        <v>50</v>
      </c>
      <c r="AI56" s="30">
        <f>IFERROR(VLOOKUP(AH56,'[1]Parámetros Paula V'!$B$38:$D$41,2,0)," ")</f>
        <v>40</v>
      </c>
      <c r="AJ56" s="30" t="s">
        <v>51</v>
      </c>
      <c r="AK56" s="30">
        <f>IFERROR(VLOOKUP(AJ56,'[1]Parámetros Paula V'!$B$43:$D$45,2,0)," ")</f>
        <v>100</v>
      </c>
      <c r="AL56" s="30" t="s">
        <v>38</v>
      </c>
      <c r="AM56" s="30">
        <f>IFERROR(VLOOKUP(AL56,'[1]Parámetros Paula V'!$B$46:$D$50,2,0)," ")</f>
        <v>100</v>
      </c>
      <c r="AN56" s="30">
        <f>IFERROR(IF(Q56="No",20,(AE56*'[1]Parámetros Paula V'!$D$29)+(AG56*'[1]Parámetros Paula V'!$D$34)+(AI56*'[1]Parámetros Paula V'!$D$38)+(AK56*'[1]Parámetros Paula V'!$D$43)+(AM56*'[1]Parámetros Paula V'!$D$49))," ")</f>
        <v>79</v>
      </c>
      <c r="AO56" s="30">
        <f t="shared" si="1"/>
        <v>91.8</v>
      </c>
      <c r="AP56" s="28" t="str">
        <f>IF(AO56=" "," ",IF(AO56&lt;='[1]Parámetros Paula V'!$C$53,'[1]Parámetros Paula V'!$A$53,IF(AO56&lt;='[1]Parámetros Paula V'!$C$54,'[1]Parámetros Paula V'!$A$54,IF(AO56&lt;='[1]Parámetros Paula V'!$C$55,'[1]Parámetros Paula V'!$A$55,IF(AO56&lt;='[1]Parámetros Paula V'!$C$56,'[1]Parámetros Paula V'!$A$56,'[1]Parámetros Paula V'!$A$57)))))</f>
        <v>El control es óptimo, efectivo, eficiente, económicamente viable y ejecutándose adecuadamente.</v>
      </c>
      <c r="AQ56" s="31" t="s">
        <v>176</v>
      </c>
      <c r="AR56" s="32"/>
      <c r="AS56" s="32">
        <v>45565</v>
      </c>
      <c r="AT56" s="31" t="s">
        <v>177</v>
      </c>
    </row>
    <row r="57" spans="1:46" ht="99.75" x14ac:dyDescent="0.2">
      <c r="A57" s="2" t="s">
        <v>150</v>
      </c>
      <c r="B57" s="28" t="s">
        <v>151</v>
      </c>
      <c r="C57" s="33" t="s">
        <v>174</v>
      </c>
      <c r="D57" s="34">
        <v>45467</v>
      </c>
      <c r="E57" s="28">
        <v>3</v>
      </c>
      <c r="F57" s="28" t="str">
        <f>VLOOKUP(E57,[1]Áreas!$D$1:$E$6,2,0)</f>
        <v>Posible</v>
      </c>
      <c r="G57" s="28">
        <v>20</v>
      </c>
      <c r="H57" s="28" t="str">
        <f>VLOOKUP(G57,[1]Áreas!$I$1:$J$6,2,0)</f>
        <v>Severo</v>
      </c>
      <c r="I57" s="28">
        <f t="shared" si="0"/>
        <v>60</v>
      </c>
      <c r="J57" s="28" t="str">
        <f>IFERROR(VLOOKUP(CONCATENATE(F57,H57),[1]Áreas!$E$8:$F$33,2,0)," ")</f>
        <v>Extremo</v>
      </c>
      <c r="K57" s="28" t="s">
        <v>737</v>
      </c>
      <c r="L57" s="28" t="s">
        <v>63</v>
      </c>
      <c r="M57" s="28" t="s">
        <v>175</v>
      </c>
      <c r="N57" s="28" t="s">
        <v>174</v>
      </c>
      <c r="O57" s="28" t="s">
        <v>37</v>
      </c>
      <c r="P57" s="30">
        <f>IFERROR(VLOOKUP(O57,'[1]Parámetros Paula V'!$B$2:$D$6,2,0)," ")</f>
        <v>80</v>
      </c>
      <c r="Q57" s="30" t="s">
        <v>38</v>
      </c>
      <c r="R57" s="30">
        <f>IFERROR(VLOOKUP(Q57,'[1]Parámetros Paula V'!$B$7:$D$8,2,0)," ")</f>
        <v>100</v>
      </c>
      <c r="S57" s="30" t="s">
        <v>47</v>
      </c>
      <c r="T57" s="30">
        <f>IFERROR(VLOOKUP(S57,'[1]Parámetros Paula V'!$B$9:$D$10,2,0)," ")</f>
        <v>100</v>
      </c>
      <c r="U57" s="30" t="s">
        <v>38</v>
      </c>
      <c r="V57" s="30">
        <f>IFERROR(VLOOKUP(U57,'[1]Parámetros Paula V'!$B$11:$D$12,2,0)," ")</f>
        <v>100</v>
      </c>
      <c r="W57" s="30" t="s">
        <v>38</v>
      </c>
      <c r="X57" s="30">
        <f>IFERROR(VLOOKUP(W57,'[1]Parámetros Paula V'!$B$13:$D$16,2,0)," ")</f>
        <v>100</v>
      </c>
      <c r="Y57" s="30">
        <f>IFERROR((R57*'[1]Parámetros Paula V'!$D$7)+(T57*'[1]Parámetros Paula V'!$D$9)+(V57*'[1]Parámetros Paula V'!$D$11)+(X57*'[1]Parámetros Paula V'!$D$13)," ")</f>
        <v>100</v>
      </c>
      <c r="Z57" s="30" t="s">
        <v>38</v>
      </c>
      <c r="AA57" s="30">
        <f>IFERROR(VLOOKUP(Z57,'[1]Parámetros Paula V'!$B$18:$D$20,2,0)," ")</f>
        <v>100</v>
      </c>
      <c r="AB57" s="30" t="s">
        <v>110</v>
      </c>
      <c r="AC57" s="30">
        <f>IFERROR(IF(Q57="No",20,VLOOKUP(AB57,'[1]Parámetros Paula V'!$B$23:$D$27,2,0))," ")</f>
        <v>80</v>
      </c>
      <c r="AD57" s="30" t="s">
        <v>40</v>
      </c>
      <c r="AE57" s="30">
        <f>IFERROR(VLOOKUP(AD57,'[1]Parámetros Paula V'!$B$29:$D$31,2,0)," ")</f>
        <v>80</v>
      </c>
      <c r="AF57" s="30" t="s">
        <v>41</v>
      </c>
      <c r="AG57" s="30">
        <f>IFERROR(VLOOKUP(AF57,'[1]Parámetros Paula V'!$B$34:$D$36,2,0)," ")</f>
        <v>40</v>
      </c>
      <c r="AH57" s="30" t="s">
        <v>50</v>
      </c>
      <c r="AI57" s="30">
        <f>IFERROR(VLOOKUP(AH57,'[1]Parámetros Paula V'!$B$38:$D$41,2,0)," ")</f>
        <v>40</v>
      </c>
      <c r="AJ57" s="30" t="s">
        <v>51</v>
      </c>
      <c r="AK57" s="30">
        <f>IFERROR(VLOOKUP(AJ57,'[1]Parámetros Paula V'!$B$43:$D$45,2,0)," ")</f>
        <v>100</v>
      </c>
      <c r="AL57" s="30" t="s">
        <v>38</v>
      </c>
      <c r="AM57" s="30">
        <f>IFERROR(VLOOKUP(AL57,'[1]Parámetros Paula V'!$B$46:$D$50,2,0)," ")</f>
        <v>100</v>
      </c>
      <c r="AN57" s="30">
        <f>IFERROR(IF(Q57="No",20,(AE57*'[1]Parámetros Paula V'!$D$29)+(AG57*'[1]Parámetros Paula V'!$D$34)+(AI57*'[1]Parámetros Paula V'!$D$38)+(AK57*'[1]Parámetros Paula V'!$D$43)+(AM57*'[1]Parámetros Paula V'!$D$49))," ")</f>
        <v>79</v>
      </c>
      <c r="AO57" s="30">
        <f t="shared" si="1"/>
        <v>87.8</v>
      </c>
      <c r="AP57" s="28" t="str">
        <f>IF(AO57=" "," ",IF(AO57&lt;='[1]Parámetros Paula V'!$C$53,'[1]Parámetros Paula V'!$A$53,IF(AO57&lt;='[1]Parámetros Paula V'!$C$54,'[1]Parámetros Paula V'!$A$54,IF(AO57&lt;='[1]Parámetros Paula V'!$C$55,'[1]Parámetros Paula V'!$A$55,IF(AO57&lt;='[1]Parámetros Paula V'!$C$56,'[1]Parámetros Paula V'!$A$56,'[1]Parámetros Paula V'!$A$57)))))</f>
        <v>El control es óptimo, efectivo, eficiente, económicamente viable y ejecutándose adecuadamente.</v>
      </c>
      <c r="AQ57" s="31"/>
      <c r="AR57" s="32"/>
      <c r="AS57" s="32"/>
      <c r="AT57" s="31" t="s">
        <v>738</v>
      </c>
    </row>
    <row r="58" spans="1:46" ht="99.75" x14ac:dyDescent="0.2">
      <c r="A58" s="2" t="s">
        <v>150</v>
      </c>
      <c r="B58" s="28" t="s">
        <v>151</v>
      </c>
      <c r="C58" s="33" t="s">
        <v>178</v>
      </c>
      <c r="D58" s="34">
        <v>45484</v>
      </c>
      <c r="E58" s="28">
        <v>3</v>
      </c>
      <c r="F58" s="28" t="str">
        <f>VLOOKUP(E58,[1]Áreas!$D$1:$E$6,2,0)</f>
        <v>Posible</v>
      </c>
      <c r="G58" s="28">
        <v>20</v>
      </c>
      <c r="H58" s="28" t="str">
        <f>VLOOKUP(G58,[1]Áreas!$I$1:$J$6,2,0)</f>
        <v>Severo</v>
      </c>
      <c r="I58" s="28">
        <f t="shared" si="0"/>
        <v>60</v>
      </c>
      <c r="J58" s="28" t="str">
        <f>IFERROR(VLOOKUP(CONCATENATE(F58,H58),[1]Áreas!$E$8:$F$33,2,0)," ")</f>
        <v>Extremo</v>
      </c>
      <c r="K58" s="28" t="s">
        <v>739</v>
      </c>
      <c r="L58" s="28" t="s">
        <v>63</v>
      </c>
      <c r="M58" s="28" t="s">
        <v>175</v>
      </c>
      <c r="N58" s="28" t="s">
        <v>179</v>
      </c>
      <c r="O58" s="28" t="s">
        <v>180</v>
      </c>
      <c r="P58" s="30">
        <f>IFERROR(VLOOKUP(O58,'[1]Parámetros Paula V'!$B$2:$D$6,2,0)," ")</f>
        <v>20</v>
      </c>
      <c r="Q58" s="30" t="s">
        <v>38</v>
      </c>
      <c r="R58" s="30">
        <f>IFERROR(VLOOKUP(Q58,'[1]Parámetros Paula V'!$B$7:$D$8,2,0)," ")</f>
        <v>100</v>
      </c>
      <c r="S58" s="30" t="s">
        <v>47</v>
      </c>
      <c r="T58" s="30">
        <f>IFERROR(VLOOKUP(S58,'[1]Parámetros Paula V'!$B$9:$D$10,2,0)," ")</f>
        <v>100</v>
      </c>
      <c r="U58" s="30" t="s">
        <v>38</v>
      </c>
      <c r="V58" s="30">
        <f>IFERROR(VLOOKUP(U58,'[1]Parámetros Paula V'!$B$11:$D$12,2,0)," ")</f>
        <v>100</v>
      </c>
      <c r="W58" s="30" t="s">
        <v>38</v>
      </c>
      <c r="X58" s="30">
        <f>IFERROR(VLOOKUP(W58,'[1]Parámetros Paula V'!$B$13:$D$16,2,0)," ")</f>
        <v>100</v>
      </c>
      <c r="Y58" s="30">
        <f>IFERROR((R58*'[1]Parámetros Paula V'!$D$7)+(T58*'[1]Parámetros Paula V'!$D$9)+(V58*'[1]Parámetros Paula V'!$D$11)+(X58*'[1]Parámetros Paula V'!$D$13)," ")</f>
        <v>100</v>
      </c>
      <c r="Z58" s="30" t="s">
        <v>38</v>
      </c>
      <c r="AA58" s="30">
        <f>IFERROR(VLOOKUP(Z58,'[1]Parámetros Paula V'!$B$18:$D$20,2,0)," ")</f>
        <v>100</v>
      </c>
      <c r="AB58" s="30" t="s">
        <v>39</v>
      </c>
      <c r="AC58" s="30">
        <f>IFERROR(IF(Q58="No",20,VLOOKUP(AB58,'[1]Parámetros Paula V'!$B$23:$D$27,2,0))," ")</f>
        <v>100</v>
      </c>
      <c r="AD58" s="30" t="s">
        <v>40</v>
      </c>
      <c r="AE58" s="30">
        <f>IFERROR(VLOOKUP(AD58,'[1]Parámetros Paula V'!$B$29:$D$31,2,0)," ")</f>
        <v>80</v>
      </c>
      <c r="AF58" s="30" t="s">
        <v>41</v>
      </c>
      <c r="AG58" s="30">
        <f>IFERROR(VLOOKUP(AF58,'[1]Parámetros Paula V'!$B$34:$D$36,2,0)," ")</f>
        <v>40</v>
      </c>
      <c r="AH58" s="30" t="s">
        <v>50</v>
      </c>
      <c r="AI58" s="30">
        <f>IFERROR(VLOOKUP(AH58,'[1]Parámetros Paula V'!$B$38:$D$41,2,0)," ")</f>
        <v>40</v>
      </c>
      <c r="AJ58" s="30" t="s">
        <v>51</v>
      </c>
      <c r="AK58" s="30">
        <f>IFERROR(VLOOKUP(AJ58,'[1]Parámetros Paula V'!$B$43:$D$45,2,0)," ")</f>
        <v>100</v>
      </c>
      <c r="AL58" s="30" t="s">
        <v>38</v>
      </c>
      <c r="AM58" s="30">
        <f>IFERROR(VLOOKUP(AL58,'[1]Parámetros Paula V'!$B$46:$D$50,2,0)," ")</f>
        <v>100</v>
      </c>
      <c r="AN58" s="30">
        <f>IFERROR(IF(Q58="No",20,(AE58*'[1]Parámetros Paula V'!$D$29)+(AG58*'[1]Parámetros Paula V'!$D$34)+(AI58*'[1]Parámetros Paula V'!$D$38)+(AK58*'[1]Parámetros Paula V'!$D$43)+(AM58*'[1]Parámetros Paula V'!$D$49))," ")</f>
        <v>79</v>
      </c>
      <c r="AO58" s="30">
        <f t="shared" si="1"/>
        <v>79.8</v>
      </c>
      <c r="AP58" s="28" t="str">
        <f>IF(AO58=" "," ",IF(AO58&lt;='[1]Parámetros Paula V'!$C$53,'[1]Parámetros Paula V'!$A$53,IF(AO58&lt;='[1]Parámetros Paula V'!$C$54,'[1]Parámetros Paula V'!$A$54,IF(AO58&lt;='[1]Parámetros Paula V'!$C$55,'[1]Parámetros Paula V'!$A$55,IF(AO58&lt;='[1]Parámetros Paula V'!$C$56,'[1]Parámetros Paula V'!$A$56,'[1]Parámetros Paula V'!$A$57)))))</f>
        <v>El control está diseñado y ejecutándose adecuadamente, cumple con la mitigación del riesgo. Se debe establecer planes de mejora puntuales dirigidas a su mantenimiento</v>
      </c>
      <c r="AQ58" s="31"/>
      <c r="AR58" s="32"/>
      <c r="AS58" s="32"/>
      <c r="AT58" s="31" t="s">
        <v>181</v>
      </c>
    </row>
    <row r="59" spans="1:46" ht="99.75" x14ac:dyDescent="0.2">
      <c r="A59" s="2" t="s">
        <v>150</v>
      </c>
      <c r="B59" s="28" t="s">
        <v>151</v>
      </c>
      <c r="C59" s="33" t="s">
        <v>174</v>
      </c>
      <c r="D59" s="34">
        <v>45467</v>
      </c>
      <c r="E59" s="28">
        <v>3</v>
      </c>
      <c r="F59" s="28" t="str">
        <f>VLOOKUP(E59,[1]Áreas!$D$1:$E$6,2,0)</f>
        <v>Posible</v>
      </c>
      <c r="G59" s="28">
        <v>20</v>
      </c>
      <c r="H59" s="28" t="str">
        <f>VLOOKUP(G59,[1]Áreas!$I$1:$J$6,2,0)</f>
        <v>Severo</v>
      </c>
      <c r="I59" s="28">
        <f t="shared" si="0"/>
        <v>60</v>
      </c>
      <c r="J59" s="28" t="str">
        <f>IFERROR(VLOOKUP(CONCATENATE(F59,H59),[1]Áreas!$E$8:$F$33,2,0)," ")</f>
        <v>Extremo</v>
      </c>
      <c r="K59" s="28" t="s">
        <v>182</v>
      </c>
      <c r="L59" s="28" t="s">
        <v>63</v>
      </c>
      <c r="M59" s="28" t="s">
        <v>175</v>
      </c>
      <c r="N59" s="28" t="s">
        <v>174</v>
      </c>
      <c r="O59" s="28" t="s">
        <v>46</v>
      </c>
      <c r="P59" s="30">
        <f>IFERROR(VLOOKUP(O59,'[1]Parámetros Paula V'!$B$2:$D$6,2,0)," ")</f>
        <v>60</v>
      </c>
      <c r="Q59" s="30" t="s">
        <v>38</v>
      </c>
      <c r="R59" s="30">
        <f>IFERROR(VLOOKUP(Q59,'[1]Parámetros Paula V'!$B$7:$D$8,2,0)," ")</f>
        <v>100</v>
      </c>
      <c r="S59" s="30" t="s">
        <v>47</v>
      </c>
      <c r="T59" s="30">
        <f>IFERROR(VLOOKUP(S59,'[1]Parámetros Paula V'!$B$9:$D$10,2,0)," ")</f>
        <v>100</v>
      </c>
      <c r="U59" s="30" t="s">
        <v>38</v>
      </c>
      <c r="V59" s="30">
        <f>IFERROR(VLOOKUP(U59,'[1]Parámetros Paula V'!$B$11:$D$12,2,0)," ")</f>
        <v>100</v>
      </c>
      <c r="W59" s="30" t="s">
        <v>48</v>
      </c>
      <c r="X59" s="30">
        <f>IFERROR(VLOOKUP(W59,'[1]Parámetros Paula V'!$B$13:$D$16,2,0)," ")</f>
        <v>40</v>
      </c>
      <c r="Y59" s="30">
        <f>IFERROR((R59*'[1]Parámetros Paula V'!$D$7)+(T59*'[1]Parámetros Paula V'!$D$9)+(V59*'[1]Parámetros Paula V'!$D$11)+(X59*'[1]Parámetros Paula V'!$D$13)," ")</f>
        <v>85</v>
      </c>
      <c r="Z59" s="30" t="s">
        <v>47</v>
      </c>
      <c r="AA59" s="30">
        <f>IFERROR(VLOOKUP(Z59,'[1]Parámetros Paula V'!$B$18:$D$20,2,0)," ")</f>
        <v>20</v>
      </c>
      <c r="AB59" s="30" t="s">
        <v>110</v>
      </c>
      <c r="AC59" s="30">
        <f>IFERROR(IF(Q59="No",20,VLOOKUP(AB59,'[1]Parámetros Paula V'!$B$23:$D$27,2,0))," ")</f>
        <v>80</v>
      </c>
      <c r="AD59" s="30" t="s">
        <v>40</v>
      </c>
      <c r="AE59" s="30">
        <f>IFERROR(VLOOKUP(AD59,'[1]Parámetros Paula V'!$B$29:$D$31,2,0)," ")</f>
        <v>80</v>
      </c>
      <c r="AF59" s="30" t="s">
        <v>41</v>
      </c>
      <c r="AG59" s="30">
        <f>IFERROR(VLOOKUP(AF59,'[1]Parámetros Paula V'!$B$34:$D$36,2,0)," ")</f>
        <v>40</v>
      </c>
      <c r="AH59" s="30" t="s">
        <v>50</v>
      </c>
      <c r="AI59" s="30">
        <f>IFERROR(VLOOKUP(AH59,'[1]Parámetros Paula V'!$B$38:$D$41,2,0)," ")</f>
        <v>40</v>
      </c>
      <c r="AJ59" s="30" t="s">
        <v>43</v>
      </c>
      <c r="AK59" s="30">
        <f>IFERROR(VLOOKUP(AJ59,'[1]Parámetros Paula V'!$B$43:$D$45,2,0)," ")</f>
        <v>80</v>
      </c>
      <c r="AL59" s="30" t="s">
        <v>38</v>
      </c>
      <c r="AM59" s="30">
        <f>IFERROR(VLOOKUP(AL59,'[1]Parámetros Paula V'!$B$46:$D$50,2,0)," ")</f>
        <v>100</v>
      </c>
      <c r="AN59" s="30">
        <f>IFERROR(IF(Q59="No",20,(AE59*'[1]Parámetros Paula V'!$D$29)+(AG59*'[1]Parámetros Paula V'!$D$34)+(AI59*'[1]Parámetros Paula V'!$D$38)+(AK59*'[1]Parámetros Paula V'!$D$43)+(AM59*'[1]Parámetros Paula V'!$D$49))," ")</f>
        <v>69</v>
      </c>
      <c r="AO59" s="30">
        <f t="shared" si="1"/>
        <v>62.8</v>
      </c>
      <c r="AP59" s="28" t="str">
        <f>IF(AO59=" "," ",IF(AO59&lt;='[1]Parámetros Paula V'!$C$53,'[1]Parámetros Paula V'!$A$53,IF(AO59&lt;='[1]Parámetros Paula V'!$C$54,'[1]Parámetros Paula V'!$A$54,IF(AO59&lt;='[1]Parámetros Paula V'!$C$55,'[1]Parámetros Paula V'!$A$55,IF(AO59&lt;='[1]Parámetros Paula V'!$C$56,'[1]Parámetros Paula V'!$A$56,'[1]Parámetros Paula V'!$A$57)))))</f>
        <v>El control está diseñado y ejecutándose adecuadamente, cumple con la mitigación del riesgo. Se debe establecer planes de mejora puntuales dirigidas a su mantenimiento</v>
      </c>
      <c r="AQ59" s="31"/>
      <c r="AR59" s="32"/>
      <c r="AS59" s="32"/>
      <c r="AT59" s="31" t="s">
        <v>183</v>
      </c>
    </row>
    <row r="60" spans="1:46" ht="99.75" x14ac:dyDescent="0.2">
      <c r="A60" s="2" t="s">
        <v>150</v>
      </c>
      <c r="B60" s="28" t="s">
        <v>151</v>
      </c>
      <c r="C60" s="33" t="s">
        <v>174</v>
      </c>
      <c r="D60" s="34">
        <v>45467</v>
      </c>
      <c r="E60" s="28">
        <v>3</v>
      </c>
      <c r="F60" s="28" t="str">
        <f>VLOOKUP(E60,[1]Áreas!$D$1:$E$6,2,0)</f>
        <v>Posible</v>
      </c>
      <c r="G60" s="28">
        <v>20</v>
      </c>
      <c r="H60" s="28" t="str">
        <f>VLOOKUP(G60,[1]Áreas!$I$1:$J$6,2,0)</f>
        <v>Severo</v>
      </c>
      <c r="I60" s="28">
        <f t="shared" si="0"/>
        <v>60</v>
      </c>
      <c r="J60" s="28" t="str">
        <f>IFERROR(VLOOKUP(CONCATENATE(F60,H60),[1]Áreas!$E$8:$F$33,2,0)," ")</f>
        <v>Extremo</v>
      </c>
      <c r="K60" s="28" t="s">
        <v>184</v>
      </c>
      <c r="L60" s="28" t="s">
        <v>63</v>
      </c>
      <c r="M60" s="28" t="s">
        <v>175</v>
      </c>
      <c r="N60" s="28" t="s">
        <v>174</v>
      </c>
      <c r="O60" s="28" t="s">
        <v>37</v>
      </c>
      <c r="P60" s="30">
        <f>IFERROR(VLOOKUP(O60,'[1]Parámetros Paula V'!$B$2:$D$6,2,0)," ")</f>
        <v>80</v>
      </c>
      <c r="Q60" s="30" t="s">
        <v>38</v>
      </c>
      <c r="R60" s="30">
        <f>IFERROR(VLOOKUP(Q60,'[1]Parámetros Paula V'!$B$7:$D$8,2,0)," ")</f>
        <v>100</v>
      </c>
      <c r="S60" s="30" t="s">
        <v>38</v>
      </c>
      <c r="T60" s="30">
        <f>IFERROR(VLOOKUP(S60,'[1]Parámetros Paula V'!$B$9:$D$10,2,0)," ")</f>
        <v>20</v>
      </c>
      <c r="U60" s="30" t="s">
        <v>38</v>
      </c>
      <c r="V60" s="30">
        <f>IFERROR(VLOOKUP(U60,'[1]Parámetros Paula V'!$B$11:$D$12,2,0)," ")</f>
        <v>100</v>
      </c>
      <c r="W60" s="30" t="s">
        <v>38</v>
      </c>
      <c r="X60" s="30">
        <f>IFERROR(VLOOKUP(W60,'[1]Parámetros Paula V'!$B$13:$D$16,2,0)," ")</f>
        <v>100</v>
      </c>
      <c r="Y60" s="30">
        <f>IFERROR((R60*'[1]Parámetros Paula V'!$D$7)+(T60*'[1]Parámetros Paula V'!$D$9)+(V60*'[1]Parámetros Paula V'!$D$11)+(X60*'[1]Parámetros Paula V'!$D$13)," ")</f>
        <v>72</v>
      </c>
      <c r="Z60" s="30" t="s">
        <v>38</v>
      </c>
      <c r="AA60" s="30">
        <f>IFERROR(VLOOKUP(Z60,'[1]Parámetros Paula V'!$B$18:$D$20,2,0)," ")</f>
        <v>100</v>
      </c>
      <c r="AB60" s="30" t="s">
        <v>39</v>
      </c>
      <c r="AC60" s="30">
        <f>IFERROR(IF(Q60="No",20,VLOOKUP(AB60,'[1]Parámetros Paula V'!$B$23:$D$27,2,0))," ")</f>
        <v>100</v>
      </c>
      <c r="AD60" s="30" t="s">
        <v>40</v>
      </c>
      <c r="AE60" s="30">
        <f>IFERROR(VLOOKUP(AD60,'[1]Parámetros Paula V'!$B$29:$D$31,2,0)," ")</f>
        <v>80</v>
      </c>
      <c r="AF60" s="30" t="s">
        <v>41</v>
      </c>
      <c r="AG60" s="30">
        <f>IFERROR(VLOOKUP(AF60,'[1]Parámetros Paula V'!$B$34:$D$36,2,0)," ")</f>
        <v>40</v>
      </c>
      <c r="AH60" s="30" t="s">
        <v>50</v>
      </c>
      <c r="AI60" s="30">
        <f>IFERROR(VLOOKUP(AH60,'[1]Parámetros Paula V'!$B$38:$D$41,2,0)," ")</f>
        <v>40</v>
      </c>
      <c r="AJ60" s="30" t="s">
        <v>51</v>
      </c>
      <c r="AK60" s="30">
        <f>IFERROR(VLOOKUP(AJ60,'[1]Parámetros Paula V'!$B$43:$D$45,2,0)," ")</f>
        <v>100</v>
      </c>
      <c r="AL60" s="30" t="s">
        <v>38</v>
      </c>
      <c r="AM60" s="30">
        <f>IFERROR(VLOOKUP(AL60,'[1]Parámetros Paula V'!$B$46:$D$50,2,0)," ")</f>
        <v>100</v>
      </c>
      <c r="AN60" s="30">
        <f>IFERROR(IF(Q60="No",20,(AE60*'[1]Parámetros Paula V'!$D$29)+(AG60*'[1]Parámetros Paula V'!$D$34)+(AI60*'[1]Parámetros Paula V'!$D$38)+(AK60*'[1]Parámetros Paula V'!$D$43)+(AM60*'[1]Parámetros Paula V'!$D$49))," ")</f>
        <v>79</v>
      </c>
      <c r="AO60" s="30">
        <f t="shared" si="1"/>
        <v>86.2</v>
      </c>
      <c r="AP60" s="28" t="str">
        <f>IF(AO60=" "," ",IF(AO60&lt;='[1]Parámetros Paula V'!$C$53,'[1]Parámetros Paula V'!$A$53,IF(AO60&lt;='[1]Parámetros Paula V'!$C$54,'[1]Parámetros Paula V'!$A$54,IF(AO60&lt;='[1]Parámetros Paula V'!$C$55,'[1]Parámetros Paula V'!$A$55,IF(AO60&lt;='[1]Parámetros Paula V'!$C$56,'[1]Parámetros Paula V'!$A$56,'[1]Parámetros Paula V'!$A$57)))))</f>
        <v>El control es óptimo, efectivo, eficiente, económicamente viable y ejecutándose adecuadamente.</v>
      </c>
      <c r="AQ60" s="31"/>
      <c r="AR60" s="32"/>
      <c r="AS60" s="32"/>
      <c r="AT60" s="31" t="s">
        <v>185</v>
      </c>
    </row>
    <row r="61" spans="1:46" ht="99.75" x14ac:dyDescent="0.2">
      <c r="A61" s="2" t="s">
        <v>150</v>
      </c>
      <c r="B61" s="28" t="s">
        <v>151</v>
      </c>
      <c r="C61" s="33" t="s">
        <v>174</v>
      </c>
      <c r="D61" s="34">
        <v>45467</v>
      </c>
      <c r="E61" s="28">
        <v>3</v>
      </c>
      <c r="F61" s="28" t="str">
        <f>VLOOKUP(E61,[1]Áreas!$D$1:$E$6,2,0)</f>
        <v>Posible</v>
      </c>
      <c r="G61" s="28">
        <v>20</v>
      </c>
      <c r="H61" s="28" t="str">
        <f>VLOOKUP(G61,[1]Áreas!$I$1:$J$6,2,0)</f>
        <v>Severo</v>
      </c>
      <c r="I61" s="28">
        <f t="shared" si="0"/>
        <v>60</v>
      </c>
      <c r="J61" s="28" t="str">
        <f>IFERROR(VLOOKUP(CONCATENATE(F61,H61),[1]Áreas!$E$8:$F$33,2,0)," ")</f>
        <v>Extremo</v>
      </c>
      <c r="K61" s="28" t="s">
        <v>186</v>
      </c>
      <c r="L61" s="28" t="s">
        <v>63</v>
      </c>
      <c r="M61" s="28" t="s">
        <v>175</v>
      </c>
      <c r="N61" s="28" t="s">
        <v>174</v>
      </c>
      <c r="O61" s="28" t="s">
        <v>187</v>
      </c>
      <c r="P61" s="30">
        <f>IFERROR(VLOOKUP(O61,'[1]Parámetros Paula V'!$B$2:$D$6,2,0)," ")</f>
        <v>40</v>
      </c>
      <c r="Q61" s="30" t="s">
        <v>38</v>
      </c>
      <c r="R61" s="30">
        <f>IFERROR(VLOOKUP(Q61,'[1]Parámetros Paula V'!$B$7:$D$8,2,0)," ")</f>
        <v>100</v>
      </c>
      <c r="S61" s="30" t="s">
        <v>38</v>
      </c>
      <c r="T61" s="30">
        <f>IFERROR(VLOOKUP(S61,'[1]Parámetros Paula V'!$B$9:$D$10,2,0)," ")</f>
        <v>20</v>
      </c>
      <c r="U61" s="30" t="s">
        <v>38</v>
      </c>
      <c r="V61" s="30">
        <f>IFERROR(VLOOKUP(U61,'[1]Parámetros Paula V'!$B$11:$D$12,2,0)," ")</f>
        <v>100</v>
      </c>
      <c r="W61" s="30" t="s">
        <v>38</v>
      </c>
      <c r="X61" s="30">
        <f>IFERROR(VLOOKUP(W61,'[1]Parámetros Paula V'!$B$13:$D$16,2,0)," ")</f>
        <v>100</v>
      </c>
      <c r="Y61" s="30">
        <f>IFERROR((R61*'[1]Parámetros Paula V'!$D$7)+(T61*'[1]Parámetros Paula V'!$D$9)+(V61*'[1]Parámetros Paula V'!$D$11)+(X61*'[1]Parámetros Paula V'!$D$13)," ")</f>
        <v>72</v>
      </c>
      <c r="Z61" s="30" t="s">
        <v>38</v>
      </c>
      <c r="AA61" s="30">
        <f>IFERROR(VLOOKUP(Z61,'[1]Parámetros Paula V'!$B$18:$D$20,2,0)," ")</f>
        <v>100</v>
      </c>
      <c r="AB61" s="30" t="s">
        <v>39</v>
      </c>
      <c r="AC61" s="30">
        <f>IFERROR(IF(Q61="No",20,VLOOKUP(AB61,'[1]Parámetros Paula V'!$B$23:$D$27,2,0))," ")</f>
        <v>100</v>
      </c>
      <c r="AD61" s="30" t="s">
        <v>40</v>
      </c>
      <c r="AE61" s="30">
        <f>IFERROR(VLOOKUP(AD61,'[1]Parámetros Paula V'!$B$29:$D$31,2,0)," ")</f>
        <v>80</v>
      </c>
      <c r="AF61" s="30" t="s">
        <v>41</v>
      </c>
      <c r="AG61" s="30">
        <f>IFERROR(VLOOKUP(AF61,'[1]Parámetros Paula V'!$B$34:$D$36,2,0)," ")</f>
        <v>40</v>
      </c>
      <c r="AH61" s="30" t="s">
        <v>50</v>
      </c>
      <c r="AI61" s="30">
        <f>IFERROR(VLOOKUP(AH61,'[1]Parámetros Paula V'!$B$38:$D$41,2,0)," ")</f>
        <v>40</v>
      </c>
      <c r="AJ61" s="30" t="s">
        <v>51</v>
      </c>
      <c r="AK61" s="30">
        <f>IFERROR(VLOOKUP(AJ61,'[1]Parámetros Paula V'!$B$43:$D$45,2,0)," ")</f>
        <v>100</v>
      </c>
      <c r="AL61" s="30" t="s">
        <v>47</v>
      </c>
      <c r="AM61" s="30">
        <f>IFERROR(VLOOKUP(AL61,'[1]Parámetros Paula V'!$B$46:$D$50,2,0)," ")</f>
        <v>20</v>
      </c>
      <c r="AN61" s="30">
        <f>IFERROR(IF(Q61="No",20,(AE61*'[1]Parámetros Paula V'!$D$29)+(AG61*'[1]Parámetros Paula V'!$D$34)+(AI61*'[1]Parámetros Paula V'!$D$38)+(AK61*'[1]Parámetros Paula V'!$D$43)+(AM61*'[1]Parámetros Paula V'!$D$49))," ")</f>
        <v>71</v>
      </c>
      <c r="AO61" s="30">
        <f t="shared" si="1"/>
        <v>76.599999999999994</v>
      </c>
      <c r="AP61" s="28" t="str">
        <f>IF(AO61=" "," ",IF(AO61&lt;='[1]Parámetros Paula V'!$C$53,'[1]Parámetros Paula V'!$A$53,IF(AO61&lt;='[1]Parámetros Paula V'!$C$54,'[1]Parámetros Paula V'!$A$54,IF(AO61&lt;='[1]Parámetros Paula V'!$C$55,'[1]Parámetros Paula V'!$A$55,IF(AO61&lt;='[1]Parámetros Paula V'!$C$56,'[1]Parámetros Paula V'!$A$56,'[1]Parámetros Paula V'!$A$57)))))</f>
        <v>El control está diseñado y ejecutándose adecuadamente, cumple con la mitigación del riesgo. Se debe establecer planes de mejora puntuales dirigidas a su mantenimiento</v>
      </c>
      <c r="AQ61" s="31"/>
      <c r="AR61" s="32"/>
      <c r="AS61" s="32"/>
      <c r="AT61" s="31" t="s">
        <v>740</v>
      </c>
    </row>
    <row r="62" spans="1:46" ht="99.75" x14ac:dyDescent="0.2">
      <c r="A62" s="2" t="s">
        <v>150</v>
      </c>
      <c r="B62" s="28" t="s">
        <v>151</v>
      </c>
      <c r="C62" s="33" t="s">
        <v>188</v>
      </c>
      <c r="D62" s="34">
        <v>45463</v>
      </c>
      <c r="E62" s="28">
        <v>3</v>
      </c>
      <c r="F62" s="28" t="str">
        <f>VLOOKUP(E62,[1]Áreas!$D$1:$E$6,2,0)</f>
        <v>Posible</v>
      </c>
      <c r="G62" s="28">
        <v>20</v>
      </c>
      <c r="H62" s="28" t="str">
        <f>VLOOKUP(G62,[1]Áreas!$I$1:$J$6,2,0)</f>
        <v>Severo</v>
      </c>
      <c r="I62" s="28">
        <f t="shared" si="0"/>
        <v>60</v>
      </c>
      <c r="J62" s="28" t="str">
        <f>IFERROR(VLOOKUP(CONCATENATE(F62,H62),[1]Áreas!$E$8:$F$33,2,0)," ")</f>
        <v>Extremo</v>
      </c>
      <c r="K62" s="28" t="s">
        <v>189</v>
      </c>
      <c r="L62" s="28" t="s">
        <v>63</v>
      </c>
      <c r="M62" s="28" t="s">
        <v>175</v>
      </c>
      <c r="N62" s="28" t="s">
        <v>188</v>
      </c>
      <c r="O62" s="28" t="s">
        <v>58</v>
      </c>
      <c r="P62" s="30">
        <f>IFERROR(VLOOKUP(O62,'[1]Parámetros Paula V'!$B$2:$D$6,2,0)," ")</f>
        <v>100</v>
      </c>
      <c r="Q62" s="30" t="s">
        <v>38</v>
      </c>
      <c r="R62" s="30">
        <f>IFERROR(VLOOKUP(Q62,'[1]Parámetros Paula V'!$B$7:$D$8,2,0)," ")</f>
        <v>100</v>
      </c>
      <c r="S62" s="30" t="s">
        <v>38</v>
      </c>
      <c r="T62" s="30">
        <f>IFERROR(VLOOKUP(S62,'[1]Parámetros Paula V'!$B$9:$D$10,2,0)," ")</f>
        <v>20</v>
      </c>
      <c r="U62" s="30" t="s">
        <v>38</v>
      </c>
      <c r="V62" s="30">
        <f>IFERROR(VLOOKUP(U62,'[1]Parámetros Paula V'!$B$11:$D$12,2,0)," ")</f>
        <v>100</v>
      </c>
      <c r="W62" s="30" t="s">
        <v>38</v>
      </c>
      <c r="X62" s="30">
        <f>IFERROR(VLOOKUP(W62,'[1]Parámetros Paula V'!$B$13:$D$16,2,0)," ")</f>
        <v>100</v>
      </c>
      <c r="Y62" s="30">
        <f>IFERROR((R62*'[1]Parámetros Paula V'!$D$7)+(T62*'[1]Parámetros Paula V'!$D$9)+(V62*'[1]Parámetros Paula V'!$D$11)+(X62*'[1]Parámetros Paula V'!$D$13)," ")</f>
        <v>72</v>
      </c>
      <c r="Z62" s="30" t="s">
        <v>38</v>
      </c>
      <c r="AA62" s="30">
        <f>IFERROR(VLOOKUP(Z62,'[1]Parámetros Paula V'!$B$18:$D$20,2,0)," ")</f>
        <v>100</v>
      </c>
      <c r="AB62" s="30" t="s">
        <v>39</v>
      </c>
      <c r="AC62" s="30">
        <f>IFERROR(IF(Q62="No",20,VLOOKUP(AB62,'[1]Parámetros Paula V'!$B$23:$D$27,2,0))," ")</f>
        <v>100</v>
      </c>
      <c r="AD62" s="30" t="s">
        <v>40</v>
      </c>
      <c r="AE62" s="30">
        <f>IFERROR(VLOOKUP(AD62,'[1]Parámetros Paula V'!$B$29:$D$31,2,0)," ")</f>
        <v>80</v>
      </c>
      <c r="AF62" s="30" t="s">
        <v>41</v>
      </c>
      <c r="AG62" s="30">
        <f>IFERROR(VLOOKUP(AF62,'[1]Parámetros Paula V'!$B$34:$D$36,2,0)," ")</f>
        <v>40</v>
      </c>
      <c r="AH62" s="30" t="s">
        <v>50</v>
      </c>
      <c r="AI62" s="30">
        <f>IFERROR(VLOOKUP(AH62,'[1]Parámetros Paula V'!$B$38:$D$41,2,0)," ")</f>
        <v>40</v>
      </c>
      <c r="AJ62" s="30" t="s">
        <v>51</v>
      </c>
      <c r="AK62" s="30">
        <f>IFERROR(VLOOKUP(AJ62,'[1]Parámetros Paula V'!$B$43:$D$45,2,0)," ")</f>
        <v>100</v>
      </c>
      <c r="AL62" s="30" t="s">
        <v>38</v>
      </c>
      <c r="AM62" s="30">
        <f>IFERROR(VLOOKUP(AL62,'[1]Parámetros Paula V'!$B$46:$D$50,2,0)," ")</f>
        <v>100</v>
      </c>
      <c r="AN62" s="30">
        <f>IFERROR(IF(Q62="No",20,(AE62*'[1]Parámetros Paula V'!$D$29)+(AG62*'[1]Parámetros Paula V'!$D$34)+(AI62*'[1]Parámetros Paula V'!$D$38)+(AK62*'[1]Parámetros Paula V'!$D$43)+(AM62*'[1]Parámetros Paula V'!$D$49))," ")</f>
        <v>79</v>
      </c>
      <c r="AO62" s="30">
        <f t="shared" si="1"/>
        <v>90.2</v>
      </c>
      <c r="AP62" s="28" t="str">
        <f>IF(AO62=" "," ",IF(AO62&lt;='[1]Parámetros Paula V'!$C$53,'[1]Parámetros Paula V'!$A$53,IF(AO62&lt;='[1]Parámetros Paula V'!$C$54,'[1]Parámetros Paula V'!$A$54,IF(AO62&lt;='[1]Parámetros Paula V'!$C$55,'[1]Parámetros Paula V'!$A$55,IF(AO62&lt;='[1]Parámetros Paula V'!$C$56,'[1]Parámetros Paula V'!$A$56,'[1]Parámetros Paula V'!$A$57)))))</f>
        <v>El control es óptimo, efectivo, eficiente, económicamente viable y ejecutándose adecuadamente.</v>
      </c>
      <c r="AQ62" s="31"/>
      <c r="AR62" s="32"/>
      <c r="AS62" s="32"/>
      <c r="AT62" s="31" t="s">
        <v>190</v>
      </c>
    </row>
    <row r="63" spans="1:46" ht="99.75" x14ac:dyDescent="0.2">
      <c r="A63" s="2" t="s">
        <v>150</v>
      </c>
      <c r="B63" s="28" t="s">
        <v>151</v>
      </c>
      <c r="C63" s="33" t="s">
        <v>191</v>
      </c>
      <c r="D63" s="34">
        <v>45471</v>
      </c>
      <c r="E63" s="28">
        <v>3</v>
      </c>
      <c r="F63" s="28" t="str">
        <f>VLOOKUP(E63,[1]Áreas!$D$1:$E$6,2,0)</f>
        <v>Posible</v>
      </c>
      <c r="G63" s="28">
        <v>20</v>
      </c>
      <c r="H63" s="28" t="str">
        <f>VLOOKUP(G63,[1]Áreas!$I$1:$J$6,2,0)</f>
        <v>Severo</v>
      </c>
      <c r="I63" s="28">
        <f t="shared" si="0"/>
        <v>60</v>
      </c>
      <c r="J63" s="28" t="str">
        <f>IFERROR(VLOOKUP(CONCATENATE(F63,H63),[1]Áreas!$E$8:$F$33,2,0)," ")</f>
        <v>Extremo</v>
      </c>
      <c r="K63" s="28" t="s">
        <v>741</v>
      </c>
      <c r="L63" s="28" t="s">
        <v>63</v>
      </c>
      <c r="M63" s="28" t="s">
        <v>175</v>
      </c>
      <c r="N63" s="28" t="s">
        <v>191</v>
      </c>
      <c r="O63" s="28" t="s">
        <v>46</v>
      </c>
      <c r="P63" s="30">
        <f>IFERROR(VLOOKUP(O63,'[1]Parámetros Paula V'!$B$2:$D$6,2,0)," ")</f>
        <v>60</v>
      </c>
      <c r="Q63" s="30" t="s">
        <v>38</v>
      </c>
      <c r="R63" s="30">
        <f>IFERROR(VLOOKUP(Q63,'[1]Parámetros Paula V'!$B$7:$D$8,2,0)," ")</f>
        <v>100</v>
      </c>
      <c r="S63" s="30" t="s">
        <v>38</v>
      </c>
      <c r="T63" s="30">
        <f>IFERROR(VLOOKUP(S63,'[1]Parámetros Paula V'!$B$9:$D$10,2,0)," ")</f>
        <v>20</v>
      </c>
      <c r="U63" s="30" t="s">
        <v>38</v>
      </c>
      <c r="V63" s="30">
        <f>IFERROR(VLOOKUP(U63,'[1]Parámetros Paula V'!$B$11:$D$12,2,0)," ")</f>
        <v>100</v>
      </c>
      <c r="W63" s="30" t="s">
        <v>38</v>
      </c>
      <c r="X63" s="30">
        <f>IFERROR(VLOOKUP(W63,'[1]Parámetros Paula V'!$B$13:$D$16,2,0)," ")</f>
        <v>100</v>
      </c>
      <c r="Y63" s="30">
        <f>IFERROR((R63*'[1]Parámetros Paula V'!$D$7)+(T63*'[1]Parámetros Paula V'!$D$9)+(V63*'[1]Parámetros Paula V'!$D$11)+(X63*'[1]Parámetros Paula V'!$D$13)," ")</f>
        <v>72</v>
      </c>
      <c r="Z63" s="30" t="s">
        <v>38</v>
      </c>
      <c r="AA63" s="30">
        <f>IFERROR(VLOOKUP(Z63,'[1]Parámetros Paula V'!$B$18:$D$20,2,0)," ")</f>
        <v>100</v>
      </c>
      <c r="AB63" s="30" t="s">
        <v>39</v>
      </c>
      <c r="AC63" s="30">
        <f>IFERROR(IF(Q63="No",20,VLOOKUP(AB63,'[1]Parámetros Paula V'!$B$23:$D$27,2,0))," ")</f>
        <v>100</v>
      </c>
      <c r="AD63" s="30" t="s">
        <v>40</v>
      </c>
      <c r="AE63" s="30">
        <f>IFERROR(VLOOKUP(AD63,'[1]Parámetros Paula V'!$B$29:$D$31,2,0)," ")</f>
        <v>80</v>
      </c>
      <c r="AF63" s="30" t="s">
        <v>41</v>
      </c>
      <c r="AG63" s="30">
        <f>IFERROR(VLOOKUP(AF63,'[1]Parámetros Paula V'!$B$34:$D$36,2,0)," ")</f>
        <v>40</v>
      </c>
      <c r="AH63" s="30" t="s">
        <v>50</v>
      </c>
      <c r="AI63" s="30">
        <f>IFERROR(VLOOKUP(AH63,'[1]Parámetros Paula V'!$B$38:$D$41,2,0)," ")</f>
        <v>40</v>
      </c>
      <c r="AJ63" s="30" t="s">
        <v>51</v>
      </c>
      <c r="AK63" s="30">
        <f>IFERROR(VLOOKUP(AJ63,'[1]Parámetros Paula V'!$B$43:$D$45,2,0)," ")</f>
        <v>100</v>
      </c>
      <c r="AL63" s="30" t="s">
        <v>38</v>
      </c>
      <c r="AM63" s="30">
        <f>IFERROR(VLOOKUP(AL63,'[1]Parámetros Paula V'!$B$46:$D$50,2,0)," ")</f>
        <v>100</v>
      </c>
      <c r="AN63" s="30">
        <f>IFERROR(IF(Q63="No",20,(AE63*'[1]Parámetros Paula V'!$D$29)+(AG63*'[1]Parámetros Paula V'!$D$34)+(AI63*'[1]Parámetros Paula V'!$D$38)+(AK63*'[1]Parámetros Paula V'!$D$43)+(AM63*'[1]Parámetros Paula V'!$D$49))," ")</f>
        <v>79</v>
      </c>
      <c r="AO63" s="30">
        <f t="shared" si="1"/>
        <v>82.2</v>
      </c>
      <c r="AP63" s="28" t="str">
        <f>IF(AO63=" "," ",IF(AO63&lt;='[1]Parámetros Paula V'!$C$53,'[1]Parámetros Paula V'!$A$53,IF(AO63&lt;='[1]Parámetros Paula V'!$C$54,'[1]Parámetros Paula V'!$A$54,IF(AO63&lt;='[1]Parámetros Paula V'!$C$55,'[1]Parámetros Paula V'!$A$55,IF(AO63&lt;='[1]Parámetros Paula V'!$C$56,'[1]Parámetros Paula V'!$A$56,'[1]Parámetros Paula V'!$A$57)))))</f>
        <v>El control es óptimo, efectivo, eficiente, económicamente viable y ejecutándose adecuadamente.</v>
      </c>
      <c r="AQ63" s="31"/>
      <c r="AR63" s="32"/>
      <c r="AS63" s="32"/>
      <c r="AT63" s="31" t="s">
        <v>192</v>
      </c>
    </row>
    <row r="64" spans="1:46" ht="241.5" customHeight="1" x14ac:dyDescent="0.2">
      <c r="A64" s="2" t="s">
        <v>150</v>
      </c>
      <c r="B64" s="28" t="s">
        <v>151</v>
      </c>
      <c r="C64" s="33" t="s">
        <v>193</v>
      </c>
      <c r="D64" s="34">
        <v>45460</v>
      </c>
      <c r="E64" s="28">
        <v>3</v>
      </c>
      <c r="F64" s="28" t="str">
        <f>VLOOKUP(E64,[1]Áreas!$D$1:$E$6,2,0)</f>
        <v>Posible</v>
      </c>
      <c r="G64" s="28">
        <v>20</v>
      </c>
      <c r="H64" s="28" t="str">
        <f>VLOOKUP(G64,[1]Áreas!$I$1:$J$6,2,0)</f>
        <v>Severo</v>
      </c>
      <c r="I64" s="28">
        <f t="shared" si="0"/>
        <v>60</v>
      </c>
      <c r="J64" s="28" t="str">
        <f>IFERROR(VLOOKUP(CONCATENATE(F64,H64),[1]Áreas!$E$8:$F$33,2,0)," ")</f>
        <v>Extremo</v>
      </c>
      <c r="K64" s="28" t="s">
        <v>742</v>
      </c>
      <c r="L64" s="28" t="s">
        <v>63</v>
      </c>
      <c r="M64" s="28" t="s">
        <v>194</v>
      </c>
      <c r="N64" s="28" t="s">
        <v>193</v>
      </c>
      <c r="O64" s="28" t="s">
        <v>37</v>
      </c>
      <c r="P64" s="30">
        <f>IFERROR(VLOOKUP(O64,'[1]Parámetros Paula V'!$B$2:$D$6,2,0)," ")</f>
        <v>80</v>
      </c>
      <c r="Q64" s="30" t="s">
        <v>38</v>
      </c>
      <c r="R64" s="30">
        <f>IFERROR(VLOOKUP(Q64,'[1]Parámetros Paula V'!$B$7:$D$8,2,0)," ")</f>
        <v>100</v>
      </c>
      <c r="S64" s="30" t="s">
        <v>38</v>
      </c>
      <c r="T64" s="30">
        <f>IFERROR(VLOOKUP(S64,'[1]Parámetros Paula V'!$B$9:$D$10,2,0)," ")</f>
        <v>20</v>
      </c>
      <c r="U64" s="30" t="s">
        <v>38</v>
      </c>
      <c r="V64" s="30">
        <f>IFERROR(VLOOKUP(U64,'[1]Parámetros Paula V'!$B$11:$D$12,2,0)," ")</f>
        <v>100</v>
      </c>
      <c r="W64" s="30" t="s">
        <v>38</v>
      </c>
      <c r="X64" s="30">
        <f>IFERROR(VLOOKUP(W64,'[1]Parámetros Paula V'!$B$13:$D$16,2,0)," ")</f>
        <v>100</v>
      </c>
      <c r="Y64" s="30">
        <f>IFERROR((R64*'[1]Parámetros Paula V'!$D$7)+(T64*'[1]Parámetros Paula V'!$D$9)+(V64*'[1]Parámetros Paula V'!$D$11)+(X64*'[1]Parámetros Paula V'!$D$13)," ")</f>
        <v>72</v>
      </c>
      <c r="Z64" s="30" t="s">
        <v>38</v>
      </c>
      <c r="AA64" s="30">
        <f>IFERROR(VLOOKUP(Z64,'[1]Parámetros Paula V'!$B$18:$D$20,2,0)," ")</f>
        <v>100</v>
      </c>
      <c r="AB64" s="30" t="s">
        <v>110</v>
      </c>
      <c r="AC64" s="30">
        <f>IFERROR(IF(Q64="No",20,VLOOKUP(AB64,'[1]Parámetros Paula V'!$B$23:$D$27,2,0))," ")</f>
        <v>80</v>
      </c>
      <c r="AD64" s="30" t="s">
        <v>40</v>
      </c>
      <c r="AE64" s="30">
        <f>IFERROR(VLOOKUP(AD64,'[1]Parámetros Paula V'!$B$29:$D$31,2,0)," ")</f>
        <v>80</v>
      </c>
      <c r="AF64" s="30" t="s">
        <v>41</v>
      </c>
      <c r="AG64" s="30">
        <f>IFERROR(VLOOKUP(AF64,'[1]Parámetros Paula V'!$B$34:$D$36,2,0)," ")</f>
        <v>40</v>
      </c>
      <c r="AH64" s="30" t="s">
        <v>50</v>
      </c>
      <c r="AI64" s="30">
        <f>IFERROR(VLOOKUP(AH64,'[1]Parámetros Paula V'!$B$38:$D$41,2,0)," ")</f>
        <v>40</v>
      </c>
      <c r="AJ64" s="30" t="s">
        <v>97</v>
      </c>
      <c r="AK64" s="30">
        <f>IFERROR(VLOOKUP(AJ64,'[1]Parámetros Paula V'!$B$43:$D$45,2,0)," ")</f>
        <v>40</v>
      </c>
      <c r="AL64" s="30" t="s">
        <v>38</v>
      </c>
      <c r="AM64" s="30">
        <f>IFERROR(VLOOKUP(AL64,'[1]Parámetros Paula V'!$B$46:$D$50,2,0)," ")</f>
        <v>100</v>
      </c>
      <c r="AN64" s="30">
        <f>IFERROR(IF(Q64="No",20,(AE64*'[1]Parámetros Paula V'!$D$29)+(AG64*'[1]Parámetros Paula V'!$D$34)+(AI64*'[1]Parámetros Paula V'!$D$38)+(AK64*'[1]Parámetros Paula V'!$D$43)+(AM64*'[1]Parámetros Paula V'!$D$49))," ")</f>
        <v>49</v>
      </c>
      <c r="AO64" s="30">
        <f t="shared" si="1"/>
        <v>76.2</v>
      </c>
      <c r="AP64" s="28" t="str">
        <f>IF(AO64=" "," ",IF(AO64&lt;='[1]Parámetros Paula V'!$C$53,'[1]Parámetros Paula V'!$A$53,IF(AO64&lt;='[1]Parámetros Paula V'!$C$54,'[1]Parámetros Paula V'!$A$54,IF(AO64&lt;='[1]Parámetros Paula V'!$C$55,'[1]Parámetros Paula V'!$A$55,IF(AO64&lt;='[1]Parámetros Paula V'!$C$56,'[1]Parámetros Paula V'!$A$56,'[1]Parámetros Paula V'!$A$57)))))</f>
        <v>El control está diseñado y ejecutándose adecuadamente, cumple con la mitigación del riesgo. Se debe establecer planes de mejora puntuales dirigidas a su mantenimiento</v>
      </c>
      <c r="AQ64" s="31"/>
      <c r="AR64" s="32"/>
      <c r="AS64" s="32"/>
      <c r="AT64" s="31" t="s">
        <v>195</v>
      </c>
    </row>
    <row r="65" spans="1:46" ht="99.75" x14ac:dyDescent="0.2">
      <c r="A65" s="2" t="s">
        <v>150</v>
      </c>
      <c r="B65" s="28" t="s">
        <v>151</v>
      </c>
      <c r="C65" s="33" t="s">
        <v>196</v>
      </c>
      <c r="D65" s="34">
        <v>45467</v>
      </c>
      <c r="E65" s="28">
        <v>3</v>
      </c>
      <c r="F65" s="28" t="str">
        <f>VLOOKUP(E65,[1]Áreas!$D$1:$E$6,2,0)</f>
        <v>Posible</v>
      </c>
      <c r="G65" s="28">
        <v>20</v>
      </c>
      <c r="H65" s="28" t="str">
        <f>VLOOKUP(G65,[1]Áreas!$I$1:$J$6,2,0)</f>
        <v>Severo</v>
      </c>
      <c r="I65" s="28">
        <f t="shared" si="0"/>
        <v>60</v>
      </c>
      <c r="J65" s="28" t="str">
        <f>IFERROR(VLOOKUP(CONCATENATE(F65,H65),[1]Áreas!$E$8:$F$33,2,0)," ")</f>
        <v>Extremo</v>
      </c>
      <c r="K65" s="28" t="s">
        <v>743</v>
      </c>
      <c r="L65" s="28" t="s">
        <v>63</v>
      </c>
      <c r="M65" s="28" t="s">
        <v>115</v>
      </c>
      <c r="N65" s="28" t="s">
        <v>196</v>
      </c>
      <c r="O65" s="28" t="s">
        <v>37</v>
      </c>
      <c r="P65" s="30">
        <f>IFERROR(VLOOKUP(O65,'[1]Parámetros Paula V'!$B$2:$D$6,2,0)," ")</f>
        <v>80</v>
      </c>
      <c r="Q65" s="30" t="s">
        <v>38</v>
      </c>
      <c r="R65" s="30">
        <f>IFERROR(VLOOKUP(Q65,'[1]Parámetros Paula V'!$B$7:$D$8,2,0)," ")</f>
        <v>100</v>
      </c>
      <c r="S65" s="30" t="s">
        <v>38</v>
      </c>
      <c r="T65" s="30">
        <f>IFERROR(VLOOKUP(S65,'[1]Parámetros Paula V'!$B$9:$D$10,2,0)," ")</f>
        <v>20</v>
      </c>
      <c r="U65" s="30" t="s">
        <v>38</v>
      </c>
      <c r="V65" s="30">
        <f>IFERROR(VLOOKUP(U65,'[1]Parámetros Paula V'!$B$11:$D$12,2,0)," ")</f>
        <v>100</v>
      </c>
      <c r="W65" s="30" t="s">
        <v>38</v>
      </c>
      <c r="X65" s="30">
        <f>IFERROR(VLOOKUP(W65,'[1]Parámetros Paula V'!$B$13:$D$16,2,0)," ")</f>
        <v>100</v>
      </c>
      <c r="Y65" s="30">
        <f>IFERROR((R65*'[1]Parámetros Paula V'!$D$7)+(T65*'[1]Parámetros Paula V'!$D$9)+(V65*'[1]Parámetros Paula V'!$D$11)+(X65*'[1]Parámetros Paula V'!$D$13)," ")</f>
        <v>72</v>
      </c>
      <c r="Z65" s="30" t="s">
        <v>38</v>
      </c>
      <c r="AA65" s="30">
        <f>IFERROR(VLOOKUP(Z65,'[1]Parámetros Paula V'!$B$18:$D$20,2,0)," ")</f>
        <v>100</v>
      </c>
      <c r="AB65" s="30" t="s">
        <v>39</v>
      </c>
      <c r="AC65" s="30">
        <f>IFERROR(IF(Q65="No",20,VLOOKUP(AB65,'[1]Parámetros Paula V'!$B$23:$D$27,2,0))," ")</f>
        <v>100</v>
      </c>
      <c r="AD65" s="30" t="s">
        <v>40</v>
      </c>
      <c r="AE65" s="30">
        <f>IFERROR(VLOOKUP(AD65,'[1]Parámetros Paula V'!$B$29:$D$31,2,0)," ")</f>
        <v>80</v>
      </c>
      <c r="AF65" s="30" t="s">
        <v>41</v>
      </c>
      <c r="AG65" s="30">
        <f>IFERROR(VLOOKUP(AF65,'[1]Parámetros Paula V'!$B$34:$D$36,2,0)," ")</f>
        <v>40</v>
      </c>
      <c r="AH65" s="30" t="s">
        <v>47</v>
      </c>
      <c r="AI65" s="30">
        <f>IFERROR(VLOOKUP(AH65,'[1]Parámetros Paula V'!$B$38:$D$41,2,0)," ")</f>
        <v>20</v>
      </c>
      <c r="AJ65" s="30" t="s">
        <v>51</v>
      </c>
      <c r="AK65" s="30">
        <f>IFERROR(VLOOKUP(AJ65,'[1]Parámetros Paula V'!$B$43:$D$45,2,0)," ")</f>
        <v>100</v>
      </c>
      <c r="AL65" s="30" t="s">
        <v>38</v>
      </c>
      <c r="AM65" s="30">
        <f>IFERROR(VLOOKUP(AL65,'[1]Parámetros Paula V'!$B$46:$D$50,2,0)," ")</f>
        <v>100</v>
      </c>
      <c r="AN65" s="30">
        <f>IFERROR(IF(Q65="No",20,(AE65*'[1]Parámetros Paula V'!$D$29)+(AG65*'[1]Parámetros Paula V'!$D$34)+(AI65*'[1]Parámetros Paula V'!$D$38)+(AK65*'[1]Parámetros Paula V'!$D$43)+(AM65*'[1]Parámetros Paula V'!$D$49))," ")</f>
        <v>74</v>
      </c>
      <c r="AO65" s="30">
        <f t="shared" si="1"/>
        <v>85.2</v>
      </c>
      <c r="AP65" s="28" t="str">
        <f>IF(AO65=" "," ",IF(AO65&lt;='[1]Parámetros Paula V'!$C$53,'[1]Parámetros Paula V'!$A$53,IF(AO65&lt;='[1]Parámetros Paula V'!$C$54,'[1]Parámetros Paula V'!$A$54,IF(AO65&lt;='[1]Parámetros Paula V'!$C$55,'[1]Parámetros Paula V'!$A$55,IF(AO65&lt;='[1]Parámetros Paula V'!$C$56,'[1]Parámetros Paula V'!$A$56,'[1]Parámetros Paula V'!$A$57)))))</f>
        <v>El control es óptimo, efectivo, eficiente, económicamente viable y ejecutándose adecuadamente.</v>
      </c>
      <c r="AQ65" s="31"/>
      <c r="AR65" s="32"/>
      <c r="AS65" s="32"/>
      <c r="AT65" s="31" t="s">
        <v>197</v>
      </c>
    </row>
    <row r="66" spans="1:46" ht="126" x14ac:dyDescent="0.2">
      <c r="A66" s="2" t="s">
        <v>150</v>
      </c>
      <c r="B66" s="28" t="s">
        <v>151</v>
      </c>
      <c r="C66" s="28" t="s">
        <v>198</v>
      </c>
      <c r="D66" s="34">
        <v>45482</v>
      </c>
      <c r="E66" s="28">
        <v>3</v>
      </c>
      <c r="F66" s="28" t="str">
        <f>VLOOKUP(E66,[1]Áreas!$D$1:$E$6,2,0)</f>
        <v>Posible</v>
      </c>
      <c r="G66" s="28">
        <v>20</v>
      </c>
      <c r="H66" s="28" t="str">
        <f>VLOOKUP(G66,[1]Áreas!$I$1:$J$6,2,0)</f>
        <v>Severo</v>
      </c>
      <c r="I66" s="28">
        <f t="shared" si="0"/>
        <v>60</v>
      </c>
      <c r="J66" s="28" t="str">
        <f>IFERROR(VLOOKUP(CONCATENATE(F66,H66),[1]Áreas!$E$8:$F$33,2,0)," ")</f>
        <v>Extremo</v>
      </c>
      <c r="K66" s="28" t="s">
        <v>199</v>
      </c>
      <c r="L66" s="28" t="s">
        <v>63</v>
      </c>
      <c r="M66" s="28" t="s">
        <v>198</v>
      </c>
      <c r="N66" s="28" t="s">
        <v>200</v>
      </c>
      <c r="O66" s="28" t="s">
        <v>46</v>
      </c>
      <c r="P66" s="30">
        <f>IFERROR(VLOOKUP(O66,'[1]Parámetros Paula V'!$B$2:$D$6,2,0)," ")</f>
        <v>60</v>
      </c>
      <c r="Q66" s="30" t="s">
        <v>38</v>
      </c>
      <c r="R66" s="30">
        <f>IFERROR(VLOOKUP(Q66,'[1]Parámetros Paula V'!$B$7:$D$8,2,0)," ")</f>
        <v>100</v>
      </c>
      <c r="S66" s="30" t="s">
        <v>38</v>
      </c>
      <c r="T66" s="30">
        <f>IFERROR(VLOOKUP(S66,'[1]Parámetros Paula V'!$B$9:$D$10,2,0)," ")</f>
        <v>20</v>
      </c>
      <c r="U66" s="30" t="s">
        <v>38</v>
      </c>
      <c r="V66" s="30">
        <f>IFERROR(VLOOKUP(U66,'[1]Parámetros Paula V'!$B$11:$D$12,2,0)," ")</f>
        <v>100</v>
      </c>
      <c r="W66" s="30" t="s">
        <v>48</v>
      </c>
      <c r="X66" s="30">
        <f>IFERROR(VLOOKUP(W66,'[1]Parámetros Paula V'!$B$13:$D$16,2,0)," ")</f>
        <v>40</v>
      </c>
      <c r="Y66" s="30">
        <f>IFERROR((R66*'[1]Parámetros Paula V'!$D$7)+(T66*'[1]Parámetros Paula V'!$D$9)+(V66*'[1]Parámetros Paula V'!$D$11)+(X66*'[1]Parámetros Paula V'!$D$13)," ")</f>
        <v>57</v>
      </c>
      <c r="Z66" s="30" t="s">
        <v>38</v>
      </c>
      <c r="AA66" s="30">
        <f>IFERROR(VLOOKUP(Z66,'[1]Parámetros Paula V'!$B$18:$D$20,2,0)," ")</f>
        <v>100</v>
      </c>
      <c r="AB66" s="30" t="s">
        <v>39</v>
      </c>
      <c r="AC66" s="30">
        <f>IFERROR(IF(Q66="No",20,VLOOKUP(AB66,'[1]Parámetros Paula V'!$B$23:$D$27,2,0))," ")</f>
        <v>100</v>
      </c>
      <c r="AD66" s="30" t="s">
        <v>201</v>
      </c>
      <c r="AE66" s="30">
        <f>IFERROR(VLOOKUP(AD66,'[1]Parámetros Paula V'!$B$29:$D$31,2,0)," ")</f>
        <v>60</v>
      </c>
      <c r="AF66" s="30" t="s">
        <v>41</v>
      </c>
      <c r="AG66" s="30">
        <f>IFERROR(VLOOKUP(AF66,'[1]Parámetros Paula V'!$B$34:$D$36,2,0)," ")</f>
        <v>40</v>
      </c>
      <c r="AH66" s="30" t="s">
        <v>50</v>
      </c>
      <c r="AI66" s="30">
        <f>IFERROR(VLOOKUP(AH66,'[1]Parámetros Paula V'!$B$38:$D$41,2,0)," ")</f>
        <v>40</v>
      </c>
      <c r="AJ66" s="30" t="s">
        <v>43</v>
      </c>
      <c r="AK66" s="30">
        <f>IFERROR(VLOOKUP(AJ66,'[1]Parámetros Paula V'!$B$43:$D$45,2,0)," ")</f>
        <v>80</v>
      </c>
      <c r="AL66" s="30" t="s">
        <v>38</v>
      </c>
      <c r="AM66" s="30">
        <f>IFERROR(VLOOKUP(AL66,'[1]Parámetros Paula V'!$B$46:$D$50,2,0)," ")</f>
        <v>100</v>
      </c>
      <c r="AN66" s="30">
        <f>IFERROR(IF(Q66="No",20,(AE66*'[1]Parámetros Paula V'!$D$29)+(AG66*'[1]Parámetros Paula V'!$D$34)+(AI66*'[1]Parámetros Paula V'!$D$38)+(AK66*'[1]Parámetros Paula V'!$D$43)+(AM66*'[1]Parámetros Paula V'!$D$49))," ")</f>
        <v>67.5</v>
      </c>
      <c r="AO66" s="30">
        <f t="shared" si="1"/>
        <v>76.900000000000006</v>
      </c>
      <c r="AP66" s="28" t="str">
        <f>IF(AO66=" "," ",IF(AO66&lt;='[1]Parámetros Paula V'!$C$53,'[1]Parámetros Paula V'!$A$53,IF(AO66&lt;='[1]Parámetros Paula V'!$C$54,'[1]Parámetros Paula V'!$A$54,IF(AO66&lt;='[1]Parámetros Paula V'!$C$55,'[1]Parámetros Paula V'!$A$55,IF(AO66&lt;='[1]Parámetros Paula V'!$C$56,'[1]Parámetros Paula V'!$A$56,'[1]Parámetros Paula V'!$A$57)))))</f>
        <v>El control está diseñado y ejecutándose adecuadamente, cumple con la mitigación del riesgo. Se debe establecer planes de mejora puntuales dirigidas a su mantenimiento</v>
      </c>
      <c r="AQ66" s="31"/>
      <c r="AR66" s="32"/>
      <c r="AS66" s="32"/>
      <c r="AT66" s="31" t="s">
        <v>202</v>
      </c>
    </row>
    <row r="67" spans="1:46" ht="99.75" x14ac:dyDescent="0.2">
      <c r="A67" s="2" t="s">
        <v>150</v>
      </c>
      <c r="B67" s="28" t="s">
        <v>151</v>
      </c>
      <c r="C67" s="33" t="s">
        <v>196</v>
      </c>
      <c r="D67" s="34">
        <v>45467</v>
      </c>
      <c r="E67" s="28">
        <v>3</v>
      </c>
      <c r="F67" s="28" t="str">
        <f>VLOOKUP(E67,[1]Áreas!$D$1:$E$6,2,0)</f>
        <v>Posible</v>
      </c>
      <c r="G67" s="28">
        <v>20</v>
      </c>
      <c r="H67" s="28" t="str">
        <f>VLOOKUP(G67,[1]Áreas!$I$1:$J$6,2,0)</f>
        <v>Severo</v>
      </c>
      <c r="I67" s="28">
        <f t="shared" si="0"/>
        <v>60</v>
      </c>
      <c r="J67" s="28" t="str">
        <f>IFERROR(VLOOKUP(CONCATENATE(F67,H67),[1]Áreas!$E$8:$F$33,2,0)," ")</f>
        <v>Extremo</v>
      </c>
      <c r="K67" s="28" t="s">
        <v>203</v>
      </c>
      <c r="L67" s="28" t="s">
        <v>63</v>
      </c>
      <c r="M67" s="28" t="s">
        <v>115</v>
      </c>
      <c r="N67" s="28" t="s">
        <v>196</v>
      </c>
      <c r="O67" s="28" t="s">
        <v>37</v>
      </c>
      <c r="P67" s="30">
        <f>IFERROR(VLOOKUP(O67,'[1]Parámetros Paula V'!$B$2:$D$6,2,0)," ")</f>
        <v>80</v>
      </c>
      <c r="Q67" s="30" t="s">
        <v>38</v>
      </c>
      <c r="R67" s="30">
        <f>IFERROR(VLOOKUP(Q67,'[1]Parámetros Paula V'!$B$7:$D$8,2,0)," ")</f>
        <v>100</v>
      </c>
      <c r="S67" s="30" t="s">
        <v>38</v>
      </c>
      <c r="T67" s="30">
        <f>IFERROR(VLOOKUP(S67,'[1]Parámetros Paula V'!$B$9:$D$10,2,0)," ")</f>
        <v>20</v>
      </c>
      <c r="U67" s="30" t="s">
        <v>38</v>
      </c>
      <c r="V67" s="30">
        <f>IFERROR(VLOOKUP(U67,'[1]Parámetros Paula V'!$B$11:$D$12,2,0)," ")</f>
        <v>100</v>
      </c>
      <c r="W67" s="30" t="s">
        <v>48</v>
      </c>
      <c r="X67" s="30">
        <f>IFERROR(VLOOKUP(W67,'[1]Parámetros Paula V'!$B$13:$D$16,2,0)," ")</f>
        <v>40</v>
      </c>
      <c r="Y67" s="30">
        <f>IFERROR((R67*'[1]Parámetros Paula V'!$D$7)+(T67*'[1]Parámetros Paula V'!$D$9)+(V67*'[1]Parámetros Paula V'!$D$11)+(X67*'[1]Parámetros Paula V'!$D$13)," ")</f>
        <v>57</v>
      </c>
      <c r="Z67" s="30" t="s">
        <v>38</v>
      </c>
      <c r="AA67" s="30">
        <f>IFERROR(VLOOKUP(Z67,'[1]Parámetros Paula V'!$B$18:$D$20,2,0)," ")</f>
        <v>100</v>
      </c>
      <c r="AB67" s="30" t="s">
        <v>39</v>
      </c>
      <c r="AC67" s="30">
        <f>IFERROR(IF(Q67="No",20,VLOOKUP(AB67,'[1]Parámetros Paula V'!$B$23:$D$27,2,0))," ")</f>
        <v>100</v>
      </c>
      <c r="AD67" s="30" t="s">
        <v>40</v>
      </c>
      <c r="AE67" s="30">
        <f>IFERROR(VLOOKUP(AD67,'[1]Parámetros Paula V'!$B$29:$D$31,2,0)," ")</f>
        <v>80</v>
      </c>
      <c r="AF67" s="30" t="s">
        <v>55</v>
      </c>
      <c r="AG67" s="30">
        <f>IFERROR(VLOOKUP(AF67,'[1]Parámetros Paula V'!$B$34:$D$36,2,0)," ")</f>
        <v>80</v>
      </c>
      <c r="AH67" s="30" t="s">
        <v>42</v>
      </c>
      <c r="AI67" s="30">
        <f>IFERROR(VLOOKUP(AH67,'[1]Parámetros Paula V'!$B$38:$D$41,2,0)," ")</f>
        <v>80</v>
      </c>
      <c r="AJ67" s="30" t="s">
        <v>51</v>
      </c>
      <c r="AK67" s="30">
        <f>IFERROR(VLOOKUP(AJ67,'[1]Parámetros Paula V'!$B$43:$D$45,2,0)," ")</f>
        <v>100</v>
      </c>
      <c r="AL67" s="30" t="s">
        <v>38</v>
      </c>
      <c r="AM67" s="30">
        <f>IFERROR(VLOOKUP(AL67,'[1]Parámetros Paula V'!$B$46:$D$50,2,0)," ")</f>
        <v>100</v>
      </c>
      <c r="AN67" s="30">
        <f>IFERROR(IF(Q67="No",20,(AE67*'[1]Parámetros Paula V'!$D$29)+(AG67*'[1]Parámetros Paula V'!$D$34)+(AI67*'[1]Parámetros Paula V'!$D$38)+(AK67*'[1]Parámetros Paula V'!$D$43)+(AM67*'[1]Parámetros Paula V'!$D$49))," ")</f>
        <v>92</v>
      </c>
      <c r="AO67" s="30">
        <f t="shared" si="1"/>
        <v>85.8</v>
      </c>
      <c r="AP67" s="28" t="str">
        <f>IF(AO67=" "," ",IF(AO67&lt;='[1]Parámetros Paula V'!$C$53,'[1]Parámetros Paula V'!$A$53,IF(AO67&lt;='[1]Parámetros Paula V'!$C$54,'[1]Parámetros Paula V'!$A$54,IF(AO67&lt;='[1]Parámetros Paula V'!$C$55,'[1]Parámetros Paula V'!$A$55,IF(AO67&lt;='[1]Parámetros Paula V'!$C$56,'[1]Parámetros Paula V'!$A$56,'[1]Parámetros Paula V'!$A$57)))))</f>
        <v>El control es óptimo, efectivo, eficiente, económicamente viable y ejecutándose adecuadamente.</v>
      </c>
      <c r="AQ67" s="31"/>
      <c r="AR67" s="32"/>
      <c r="AS67" s="32"/>
      <c r="AT67" s="31" t="s">
        <v>744</v>
      </c>
    </row>
    <row r="68" spans="1:46" ht="99.75" x14ac:dyDescent="0.2">
      <c r="A68" s="2" t="s">
        <v>150</v>
      </c>
      <c r="B68" s="28" t="s">
        <v>151</v>
      </c>
      <c r="C68" s="33" t="s">
        <v>196</v>
      </c>
      <c r="D68" s="34">
        <v>45467</v>
      </c>
      <c r="E68" s="28">
        <v>3</v>
      </c>
      <c r="F68" s="28" t="str">
        <f>VLOOKUP(E68,[1]Áreas!$D$1:$E$6,2,0)</f>
        <v>Posible</v>
      </c>
      <c r="G68" s="28">
        <v>20</v>
      </c>
      <c r="H68" s="28" t="str">
        <f>VLOOKUP(G68,[1]Áreas!$I$1:$J$6,2,0)</f>
        <v>Severo</v>
      </c>
      <c r="I68" s="28">
        <f t="shared" ref="I68:I131" si="2">+E68*G68</f>
        <v>60</v>
      </c>
      <c r="J68" s="28" t="str">
        <f>IFERROR(VLOOKUP(CONCATENATE(F68,H68),[1]Áreas!$E$8:$F$33,2,0)," ")</f>
        <v>Extremo</v>
      </c>
      <c r="K68" s="28" t="s">
        <v>745</v>
      </c>
      <c r="L68" s="28" t="s">
        <v>63</v>
      </c>
      <c r="M68" s="28" t="s">
        <v>115</v>
      </c>
      <c r="N68" s="28" t="s">
        <v>196</v>
      </c>
      <c r="O68" s="28" t="s">
        <v>37</v>
      </c>
      <c r="P68" s="30">
        <f>IFERROR(VLOOKUP(O68,'[1]Parámetros Paula V'!$B$2:$D$6,2,0)," ")</f>
        <v>80</v>
      </c>
      <c r="Q68" s="30" t="s">
        <v>38</v>
      </c>
      <c r="R68" s="30">
        <f>IFERROR(VLOOKUP(Q68,'[1]Parámetros Paula V'!$B$7:$D$8,2,0)," ")</f>
        <v>100</v>
      </c>
      <c r="S68" s="30" t="s">
        <v>47</v>
      </c>
      <c r="T68" s="30">
        <f>IFERROR(VLOOKUP(S68,'[1]Parámetros Paula V'!$B$9:$D$10,2,0)," ")</f>
        <v>100</v>
      </c>
      <c r="U68" s="30" t="s">
        <v>38</v>
      </c>
      <c r="V68" s="30">
        <f>IFERROR(VLOOKUP(U68,'[1]Parámetros Paula V'!$B$11:$D$12,2,0)," ")</f>
        <v>100</v>
      </c>
      <c r="W68" s="30" t="s">
        <v>38</v>
      </c>
      <c r="X68" s="30">
        <f>IFERROR(VLOOKUP(W68,'[1]Parámetros Paula V'!$B$13:$D$16,2,0)," ")</f>
        <v>100</v>
      </c>
      <c r="Y68" s="30">
        <f>IFERROR((R68*'[1]Parámetros Paula V'!$D$7)+(T68*'[1]Parámetros Paula V'!$D$9)+(V68*'[1]Parámetros Paula V'!$D$11)+(X68*'[1]Parámetros Paula V'!$D$13)," ")</f>
        <v>100</v>
      </c>
      <c r="Z68" s="30" t="s">
        <v>38</v>
      </c>
      <c r="AA68" s="30">
        <f>IFERROR(VLOOKUP(Z68,'[1]Parámetros Paula V'!$B$18:$D$20,2,0)," ")</f>
        <v>100</v>
      </c>
      <c r="AB68" s="30" t="s">
        <v>39</v>
      </c>
      <c r="AC68" s="30">
        <f>IFERROR(IF(Q68="No",20,VLOOKUP(AB68,'[1]Parámetros Paula V'!$B$23:$D$27,2,0))," ")</f>
        <v>100</v>
      </c>
      <c r="AD68" s="30" t="s">
        <v>40</v>
      </c>
      <c r="AE68" s="30">
        <f>IFERROR(VLOOKUP(AD68,'[1]Parámetros Paula V'!$B$29:$D$31,2,0)," ")</f>
        <v>80</v>
      </c>
      <c r="AF68" s="30" t="s">
        <v>41</v>
      </c>
      <c r="AG68" s="30">
        <f>IFERROR(VLOOKUP(AF68,'[1]Parámetros Paula V'!$B$34:$D$36,2,0)," ")</f>
        <v>40</v>
      </c>
      <c r="AH68" s="30" t="s">
        <v>50</v>
      </c>
      <c r="AI68" s="30">
        <f>IFERROR(VLOOKUP(AH68,'[1]Parámetros Paula V'!$B$38:$D$41,2,0)," ")</f>
        <v>40</v>
      </c>
      <c r="AJ68" s="30" t="s">
        <v>51</v>
      </c>
      <c r="AK68" s="30">
        <f>IFERROR(VLOOKUP(AJ68,'[1]Parámetros Paula V'!$B$43:$D$45,2,0)," ")</f>
        <v>100</v>
      </c>
      <c r="AL68" s="30" t="s">
        <v>38</v>
      </c>
      <c r="AM68" s="30">
        <f>IFERROR(VLOOKUP(AL68,'[1]Parámetros Paula V'!$B$46:$D$50,2,0)," ")</f>
        <v>100</v>
      </c>
      <c r="AN68" s="30">
        <f>IFERROR(IF(Q68="No",20,(AE68*'[1]Parámetros Paula V'!$D$29)+(AG68*'[1]Parámetros Paula V'!$D$34)+(AI68*'[1]Parámetros Paula V'!$D$38)+(AK68*'[1]Parámetros Paula V'!$D$43)+(AM68*'[1]Parámetros Paula V'!$D$49))," ")</f>
        <v>79</v>
      </c>
      <c r="AO68" s="30">
        <f t="shared" ref="AO68:AO131" si="3">IFERROR(AVERAGE(P68,Y68,AA68,AC68,AN68)," ")</f>
        <v>91.8</v>
      </c>
      <c r="AP68" s="28" t="str">
        <f>IF(AO68=" "," ",IF(AO68&lt;='[1]Parámetros Paula V'!$C$53,'[1]Parámetros Paula V'!$A$53,IF(AO68&lt;='[1]Parámetros Paula V'!$C$54,'[1]Parámetros Paula V'!$A$54,IF(AO68&lt;='[1]Parámetros Paula V'!$C$55,'[1]Parámetros Paula V'!$A$55,IF(AO68&lt;='[1]Parámetros Paula V'!$C$56,'[1]Parámetros Paula V'!$A$56,'[1]Parámetros Paula V'!$A$57)))))</f>
        <v>El control es óptimo, efectivo, eficiente, económicamente viable y ejecutándose adecuadamente.</v>
      </c>
      <c r="AQ68" s="31"/>
      <c r="AR68" s="32"/>
      <c r="AS68" s="32"/>
      <c r="AT68" s="31" t="s">
        <v>744</v>
      </c>
    </row>
    <row r="69" spans="1:46" ht="99.75" x14ac:dyDescent="0.2">
      <c r="A69" s="2" t="s">
        <v>150</v>
      </c>
      <c r="B69" s="28" t="s">
        <v>151</v>
      </c>
      <c r="C69" s="33" t="s">
        <v>204</v>
      </c>
      <c r="D69" s="34">
        <v>45468</v>
      </c>
      <c r="E69" s="28">
        <v>3</v>
      </c>
      <c r="F69" s="28" t="str">
        <f>VLOOKUP(E69,[1]Áreas!$D$1:$E$6,2,0)</f>
        <v>Posible</v>
      </c>
      <c r="G69" s="28">
        <v>20</v>
      </c>
      <c r="H69" s="28" t="str">
        <f>VLOOKUP(G69,[1]Áreas!$I$1:$J$6,2,0)</f>
        <v>Severo</v>
      </c>
      <c r="I69" s="28">
        <f t="shared" si="2"/>
        <v>60</v>
      </c>
      <c r="J69" s="28" t="str">
        <f>IFERROR(VLOOKUP(CONCATENATE(F69,H69),[1]Áreas!$E$8:$F$33,2,0)," ")</f>
        <v>Extremo</v>
      </c>
      <c r="K69" s="28" t="s">
        <v>205</v>
      </c>
      <c r="L69" s="28" t="s">
        <v>63</v>
      </c>
      <c r="M69" s="28" t="s">
        <v>115</v>
      </c>
      <c r="N69" s="28" t="s">
        <v>206</v>
      </c>
      <c r="O69" s="28" t="s">
        <v>46</v>
      </c>
      <c r="P69" s="30">
        <f>IFERROR(VLOOKUP(O69,'[1]Parámetros Paula V'!$B$2:$D$6,2,0)," ")</f>
        <v>60</v>
      </c>
      <c r="Q69" s="30" t="s">
        <v>38</v>
      </c>
      <c r="R69" s="30">
        <f>IFERROR(VLOOKUP(Q69,'[1]Parámetros Paula V'!$B$7:$D$8,2,0)," ")</f>
        <v>100</v>
      </c>
      <c r="S69" s="30" t="s">
        <v>38</v>
      </c>
      <c r="T69" s="30">
        <f>IFERROR(VLOOKUP(S69,'[1]Parámetros Paula V'!$B$9:$D$10,2,0)," ")</f>
        <v>20</v>
      </c>
      <c r="U69" s="30" t="s">
        <v>38</v>
      </c>
      <c r="V69" s="30">
        <f>IFERROR(VLOOKUP(U69,'[1]Parámetros Paula V'!$B$11:$D$12,2,0)," ")</f>
        <v>100</v>
      </c>
      <c r="W69" s="30" t="s">
        <v>38</v>
      </c>
      <c r="X69" s="30">
        <f>IFERROR(VLOOKUP(W69,'[1]Parámetros Paula V'!$B$13:$D$16,2,0)," ")</f>
        <v>100</v>
      </c>
      <c r="Y69" s="30">
        <f>IFERROR((R69*'[1]Parámetros Paula V'!$D$7)+(T69*'[1]Parámetros Paula V'!$D$9)+(V69*'[1]Parámetros Paula V'!$D$11)+(X69*'[1]Parámetros Paula V'!$D$13)," ")</f>
        <v>72</v>
      </c>
      <c r="Z69" s="30" t="s">
        <v>38</v>
      </c>
      <c r="AA69" s="30">
        <f>IFERROR(VLOOKUP(Z69,'[1]Parámetros Paula V'!$B$18:$D$20,2,0)," ")</f>
        <v>100</v>
      </c>
      <c r="AB69" s="30" t="s">
        <v>39</v>
      </c>
      <c r="AC69" s="30">
        <f>IFERROR(IF(Q69="No",20,VLOOKUP(AB69,'[1]Parámetros Paula V'!$B$23:$D$27,2,0))," ")</f>
        <v>100</v>
      </c>
      <c r="AD69" s="30" t="s">
        <v>40</v>
      </c>
      <c r="AE69" s="30">
        <f>IFERROR(VLOOKUP(AD69,'[1]Parámetros Paula V'!$B$29:$D$31,2,0)," ")</f>
        <v>80</v>
      </c>
      <c r="AF69" s="30" t="s">
        <v>132</v>
      </c>
      <c r="AG69" s="30">
        <f>IFERROR(VLOOKUP(AF69,'[1]Parámetros Paula V'!$B$34:$D$36,2,0)," ")</f>
        <v>100</v>
      </c>
      <c r="AH69" s="30" t="s">
        <v>42</v>
      </c>
      <c r="AI69" s="30">
        <f>IFERROR(VLOOKUP(AH69,'[1]Parámetros Paula V'!$B$38:$D$41,2,0)," ")</f>
        <v>80</v>
      </c>
      <c r="AJ69" s="30" t="s">
        <v>43</v>
      </c>
      <c r="AK69" s="30">
        <f>IFERROR(VLOOKUP(AJ69,'[1]Parámetros Paula V'!$B$43:$D$45,2,0)," ")</f>
        <v>80</v>
      </c>
      <c r="AL69" s="30" t="s">
        <v>38</v>
      </c>
      <c r="AM69" s="30">
        <f>IFERROR(VLOOKUP(AL69,'[1]Parámetros Paula V'!$B$46:$D$50,2,0)," ")</f>
        <v>100</v>
      </c>
      <c r="AN69" s="30">
        <f>IFERROR(IF(Q69="No",20,(AE69*'[1]Parámetros Paula V'!$D$29)+(AG69*'[1]Parámetros Paula V'!$D$34)+(AI69*'[1]Parámetros Paula V'!$D$38)+(AK69*'[1]Parámetros Paula V'!$D$43)+(AM69*'[1]Parámetros Paula V'!$D$49))," ")</f>
        <v>83.5</v>
      </c>
      <c r="AO69" s="30">
        <f t="shared" si="3"/>
        <v>83.1</v>
      </c>
      <c r="AP69" s="28" t="str">
        <f>IF(AO69=" "," ",IF(AO69&lt;='[1]Parámetros Paula V'!$C$53,'[1]Parámetros Paula V'!$A$53,IF(AO69&lt;='[1]Parámetros Paula V'!$C$54,'[1]Parámetros Paula V'!$A$54,IF(AO69&lt;='[1]Parámetros Paula V'!$C$55,'[1]Parámetros Paula V'!$A$55,IF(AO69&lt;='[1]Parámetros Paula V'!$C$56,'[1]Parámetros Paula V'!$A$56,'[1]Parámetros Paula V'!$A$57)))))</f>
        <v>El control es óptimo, efectivo, eficiente, económicamente viable y ejecutándose adecuadamente.</v>
      </c>
      <c r="AQ69" s="31"/>
      <c r="AR69" s="32"/>
      <c r="AS69" s="32"/>
      <c r="AT69" s="31" t="s">
        <v>207</v>
      </c>
    </row>
    <row r="70" spans="1:46" ht="134.25" customHeight="1" x14ac:dyDescent="0.2">
      <c r="A70" s="2" t="s">
        <v>150</v>
      </c>
      <c r="B70" s="28" t="s">
        <v>151</v>
      </c>
      <c r="C70" s="28" t="s">
        <v>208</v>
      </c>
      <c r="D70" s="34">
        <v>45467</v>
      </c>
      <c r="E70" s="28">
        <v>3</v>
      </c>
      <c r="F70" s="28" t="str">
        <f>VLOOKUP(E70,[1]Áreas!$D$1:$E$6,2,0)</f>
        <v>Posible</v>
      </c>
      <c r="G70" s="28">
        <v>20</v>
      </c>
      <c r="H70" s="28" t="str">
        <f>VLOOKUP(G70,[1]Áreas!$I$1:$J$6,2,0)</f>
        <v>Severo</v>
      </c>
      <c r="I70" s="28">
        <f t="shared" si="2"/>
        <v>60</v>
      </c>
      <c r="J70" s="28" t="str">
        <f>IFERROR(VLOOKUP(CONCATENATE(F70,H70),[1]Áreas!$E$8:$F$33,2,0)," ")</f>
        <v>Extremo</v>
      </c>
      <c r="K70" s="28" t="s">
        <v>746</v>
      </c>
      <c r="L70" s="28" t="s">
        <v>63</v>
      </c>
      <c r="M70" s="28" t="s">
        <v>194</v>
      </c>
      <c r="N70" s="28" t="s">
        <v>208</v>
      </c>
      <c r="O70" s="28" t="s">
        <v>37</v>
      </c>
      <c r="P70" s="30">
        <f>IFERROR(VLOOKUP(O70,'[1]Parámetros Paula V'!$B$2:$D$6,2,0)," ")</f>
        <v>80</v>
      </c>
      <c r="Q70" s="30" t="s">
        <v>38</v>
      </c>
      <c r="R70" s="30">
        <f>IFERROR(VLOOKUP(Q70,'[1]Parámetros Paula V'!$B$7:$D$8,2,0)," ")</f>
        <v>100</v>
      </c>
      <c r="S70" s="30" t="s">
        <v>47</v>
      </c>
      <c r="T70" s="30">
        <f>IFERROR(VLOOKUP(S70,'[1]Parámetros Paula V'!$B$9:$D$10,2,0)," ")</f>
        <v>100</v>
      </c>
      <c r="U70" s="30" t="s">
        <v>38</v>
      </c>
      <c r="V70" s="30">
        <f>IFERROR(VLOOKUP(U70,'[1]Parámetros Paula V'!$B$11:$D$12,2,0)," ")</f>
        <v>100</v>
      </c>
      <c r="W70" s="30" t="s">
        <v>48</v>
      </c>
      <c r="X70" s="30">
        <f>IFERROR(VLOOKUP(W70,'[1]Parámetros Paula V'!$B$13:$D$16,2,0)," ")</f>
        <v>40</v>
      </c>
      <c r="Y70" s="30">
        <f>IFERROR((R70*'[1]Parámetros Paula V'!$D$7)+(T70*'[1]Parámetros Paula V'!$D$9)+(V70*'[1]Parámetros Paula V'!$D$11)+(X70*'[1]Parámetros Paula V'!$D$13)," ")</f>
        <v>85</v>
      </c>
      <c r="Z70" s="30" t="s">
        <v>38</v>
      </c>
      <c r="AA70" s="30">
        <f>IFERROR(VLOOKUP(Z70,'[1]Parámetros Paula V'!$B$18:$D$20,2,0)," ")</f>
        <v>100</v>
      </c>
      <c r="AB70" s="30" t="s">
        <v>39</v>
      </c>
      <c r="AC70" s="30">
        <f>IFERROR(IF(Q70="No",20,VLOOKUP(AB70,'[1]Parámetros Paula V'!$B$23:$D$27,2,0))," ")</f>
        <v>100</v>
      </c>
      <c r="AD70" s="30" t="s">
        <v>40</v>
      </c>
      <c r="AE70" s="30">
        <f>IFERROR(VLOOKUP(AD70,'[1]Parámetros Paula V'!$B$29:$D$31,2,0)," ")</f>
        <v>80</v>
      </c>
      <c r="AF70" s="30" t="s">
        <v>41</v>
      </c>
      <c r="AG70" s="30">
        <f>IFERROR(VLOOKUP(AF70,'[1]Parámetros Paula V'!$B$34:$D$36,2,0)," ")</f>
        <v>40</v>
      </c>
      <c r="AH70" s="30" t="s">
        <v>50</v>
      </c>
      <c r="AI70" s="30">
        <f>IFERROR(VLOOKUP(AH70,'[1]Parámetros Paula V'!$B$38:$D$41,2,0)," ")</f>
        <v>40</v>
      </c>
      <c r="AJ70" s="30" t="s">
        <v>51</v>
      </c>
      <c r="AK70" s="30">
        <f>IFERROR(VLOOKUP(AJ70,'[1]Parámetros Paula V'!$B$43:$D$45,2,0)," ")</f>
        <v>100</v>
      </c>
      <c r="AL70" s="30" t="s">
        <v>38</v>
      </c>
      <c r="AM70" s="30">
        <f>IFERROR(VLOOKUP(AL70,'[1]Parámetros Paula V'!$B$46:$D$50,2,0)," ")</f>
        <v>100</v>
      </c>
      <c r="AN70" s="30">
        <f>IFERROR(IF(Q70="No",20,(AE70*'[1]Parámetros Paula V'!$D$29)+(AG70*'[1]Parámetros Paula V'!$D$34)+(AI70*'[1]Parámetros Paula V'!$D$38)+(AK70*'[1]Parámetros Paula V'!$D$43)+(AM70*'[1]Parámetros Paula V'!$D$49))," ")</f>
        <v>79</v>
      </c>
      <c r="AO70" s="30">
        <f t="shared" si="3"/>
        <v>88.8</v>
      </c>
      <c r="AP70" s="28" t="str">
        <f>IF(AO70=" "," ",IF(AO70&lt;='[1]Parámetros Paula V'!$C$53,'[1]Parámetros Paula V'!$A$53,IF(AO70&lt;='[1]Parámetros Paula V'!$C$54,'[1]Parámetros Paula V'!$A$54,IF(AO70&lt;='[1]Parámetros Paula V'!$C$55,'[1]Parámetros Paula V'!$A$55,IF(AO70&lt;='[1]Parámetros Paula V'!$C$56,'[1]Parámetros Paula V'!$A$56,'[1]Parámetros Paula V'!$A$57)))))</f>
        <v>El control es óptimo, efectivo, eficiente, económicamente viable y ejecutándose adecuadamente.</v>
      </c>
      <c r="AQ70" s="31"/>
      <c r="AR70" s="32"/>
      <c r="AS70" s="32"/>
      <c r="AT70" s="31" t="s">
        <v>747</v>
      </c>
    </row>
    <row r="71" spans="1:46" ht="99.75" x14ac:dyDescent="0.2">
      <c r="A71" s="2" t="s">
        <v>150</v>
      </c>
      <c r="B71" s="28" t="s">
        <v>151</v>
      </c>
      <c r="C71" s="28" t="s">
        <v>208</v>
      </c>
      <c r="D71" s="34">
        <v>45467</v>
      </c>
      <c r="E71" s="28">
        <v>3</v>
      </c>
      <c r="F71" s="28" t="str">
        <f>VLOOKUP(E71,[1]Áreas!$D$1:$E$6,2,0)</f>
        <v>Posible</v>
      </c>
      <c r="G71" s="28">
        <v>20</v>
      </c>
      <c r="H71" s="28" t="str">
        <f>VLOOKUP(G71,[1]Áreas!$I$1:$J$6,2,0)</f>
        <v>Severo</v>
      </c>
      <c r="I71" s="28">
        <f t="shared" si="2"/>
        <v>60</v>
      </c>
      <c r="J71" s="28" t="str">
        <f>IFERROR(VLOOKUP(CONCATENATE(F71,H71),[1]Áreas!$E$8:$F$33,2,0)," ")</f>
        <v>Extremo</v>
      </c>
      <c r="K71" s="28" t="s">
        <v>209</v>
      </c>
      <c r="L71" s="28" t="s">
        <v>63</v>
      </c>
      <c r="M71" s="28" t="s">
        <v>194</v>
      </c>
      <c r="N71" s="28" t="s">
        <v>208</v>
      </c>
      <c r="O71" s="28" t="s">
        <v>37</v>
      </c>
      <c r="P71" s="30">
        <f>IFERROR(VLOOKUP(O71,'[1]Parámetros Paula V'!$B$2:$D$6,2,0)," ")</f>
        <v>80</v>
      </c>
      <c r="Q71" s="30" t="s">
        <v>38</v>
      </c>
      <c r="R71" s="30">
        <f>IFERROR(VLOOKUP(Q71,'[1]Parámetros Paula V'!$B$7:$D$8,2,0)," ")</f>
        <v>100</v>
      </c>
      <c r="S71" s="30" t="s">
        <v>38</v>
      </c>
      <c r="T71" s="30">
        <f>IFERROR(VLOOKUP(S71,'[1]Parámetros Paula V'!$B$9:$D$10,2,0)," ")</f>
        <v>20</v>
      </c>
      <c r="U71" s="30" t="s">
        <v>38</v>
      </c>
      <c r="V71" s="30">
        <f>IFERROR(VLOOKUP(U71,'[1]Parámetros Paula V'!$B$11:$D$12,2,0)," ")</f>
        <v>100</v>
      </c>
      <c r="W71" s="30" t="s">
        <v>48</v>
      </c>
      <c r="X71" s="30">
        <f>IFERROR(VLOOKUP(W71,'[1]Parámetros Paula V'!$B$13:$D$16,2,0)," ")</f>
        <v>40</v>
      </c>
      <c r="Y71" s="30">
        <f>IFERROR((R71*'[1]Parámetros Paula V'!$D$7)+(T71*'[1]Parámetros Paula V'!$D$9)+(V71*'[1]Parámetros Paula V'!$D$11)+(X71*'[1]Parámetros Paula V'!$D$13)," ")</f>
        <v>57</v>
      </c>
      <c r="Z71" s="30" t="s">
        <v>38</v>
      </c>
      <c r="AA71" s="30">
        <f>IFERROR(VLOOKUP(Z71,'[1]Parámetros Paula V'!$B$18:$D$20,2,0)," ")</f>
        <v>100</v>
      </c>
      <c r="AB71" s="30" t="s">
        <v>39</v>
      </c>
      <c r="AC71" s="30">
        <f>IFERROR(IF(Q71="No",20,VLOOKUP(AB71,'[1]Parámetros Paula V'!$B$23:$D$27,2,0))," ")</f>
        <v>100</v>
      </c>
      <c r="AD71" s="30" t="s">
        <v>40</v>
      </c>
      <c r="AE71" s="30">
        <f>IFERROR(VLOOKUP(AD71,'[1]Parámetros Paula V'!$B$29:$D$31,2,0)," ")</f>
        <v>80</v>
      </c>
      <c r="AF71" s="30" t="s">
        <v>41</v>
      </c>
      <c r="AG71" s="30">
        <f>IFERROR(VLOOKUP(AF71,'[1]Parámetros Paula V'!$B$34:$D$36,2,0)," ")</f>
        <v>40</v>
      </c>
      <c r="AH71" s="30" t="s">
        <v>50</v>
      </c>
      <c r="AI71" s="30">
        <f>IFERROR(VLOOKUP(AH71,'[1]Parámetros Paula V'!$B$38:$D$41,2,0)," ")</f>
        <v>40</v>
      </c>
      <c r="AJ71" s="30" t="s">
        <v>51</v>
      </c>
      <c r="AK71" s="30">
        <f>IFERROR(VLOOKUP(AJ71,'[1]Parámetros Paula V'!$B$43:$D$45,2,0)," ")</f>
        <v>100</v>
      </c>
      <c r="AL71" s="30" t="s">
        <v>38</v>
      </c>
      <c r="AM71" s="30">
        <f>IFERROR(VLOOKUP(AL71,'[1]Parámetros Paula V'!$B$46:$D$50,2,0)," ")</f>
        <v>100</v>
      </c>
      <c r="AN71" s="30">
        <f>IFERROR(IF(Q71="No",20,(AE71*'[1]Parámetros Paula V'!$D$29)+(AG71*'[1]Parámetros Paula V'!$D$34)+(AI71*'[1]Parámetros Paula V'!$D$38)+(AK71*'[1]Parámetros Paula V'!$D$43)+(AM71*'[1]Parámetros Paula V'!$D$49))," ")</f>
        <v>79</v>
      </c>
      <c r="AO71" s="30">
        <f t="shared" si="3"/>
        <v>83.2</v>
      </c>
      <c r="AP71" s="28" t="str">
        <f>IF(AO71=" "," ",IF(AO71&lt;='[1]Parámetros Paula V'!$C$53,'[1]Parámetros Paula V'!$A$53,IF(AO71&lt;='[1]Parámetros Paula V'!$C$54,'[1]Parámetros Paula V'!$A$54,IF(AO71&lt;='[1]Parámetros Paula V'!$C$55,'[1]Parámetros Paula V'!$A$55,IF(AO71&lt;='[1]Parámetros Paula V'!$C$56,'[1]Parámetros Paula V'!$A$56,'[1]Parámetros Paula V'!$A$57)))))</f>
        <v>El control es óptimo, efectivo, eficiente, económicamente viable y ejecutándose adecuadamente.</v>
      </c>
      <c r="AQ71" s="31"/>
      <c r="AR71" s="32"/>
      <c r="AS71" s="32"/>
      <c r="AT71" s="31" t="s">
        <v>210</v>
      </c>
    </row>
    <row r="72" spans="1:46" ht="99.75" x14ac:dyDescent="0.2">
      <c r="A72" s="2" t="s">
        <v>150</v>
      </c>
      <c r="B72" s="28" t="s">
        <v>151</v>
      </c>
      <c r="C72" s="33" t="s">
        <v>211</v>
      </c>
      <c r="D72" s="34">
        <v>45470</v>
      </c>
      <c r="E72" s="28">
        <v>3</v>
      </c>
      <c r="F72" s="28" t="str">
        <f>VLOOKUP(E72,[1]Áreas!$D$1:$E$6,2,0)</f>
        <v>Posible</v>
      </c>
      <c r="G72" s="28">
        <v>20</v>
      </c>
      <c r="H72" s="28" t="str">
        <f>VLOOKUP(G72,[1]Áreas!$I$1:$J$6,2,0)</f>
        <v>Severo</v>
      </c>
      <c r="I72" s="28">
        <f t="shared" si="2"/>
        <v>60</v>
      </c>
      <c r="J72" s="28" t="str">
        <f>IFERROR(VLOOKUP(CONCATENATE(F72,H72),[1]Áreas!$E$8:$F$33,2,0)," ")</f>
        <v>Extremo</v>
      </c>
      <c r="K72" s="28" t="s">
        <v>212</v>
      </c>
      <c r="L72" s="28" t="s">
        <v>63</v>
      </c>
      <c r="M72" s="28" t="s">
        <v>194</v>
      </c>
      <c r="N72" s="28" t="s">
        <v>211</v>
      </c>
      <c r="O72" s="28" t="s">
        <v>58</v>
      </c>
      <c r="P72" s="30">
        <f>IFERROR(VLOOKUP(O72,'[1]Parámetros Paula V'!$B$2:$D$6,2,0)," ")</f>
        <v>100</v>
      </c>
      <c r="Q72" s="30" t="s">
        <v>38</v>
      </c>
      <c r="R72" s="30">
        <f>IFERROR(VLOOKUP(Q72,'[1]Parámetros Paula V'!$B$7:$D$8,2,0)," ")</f>
        <v>100</v>
      </c>
      <c r="S72" s="30" t="s">
        <v>47</v>
      </c>
      <c r="T72" s="30">
        <f>IFERROR(VLOOKUP(S72,'[1]Parámetros Paula V'!$B$9:$D$10,2,0)," ")</f>
        <v>100</v>
      </c>
      <c r="U72" s="30" t="s">
        <v>38</v>
      </c>
      <c r="V72" s="30">
        <f>IFERROR(VLOOKUP(U72,'[1]Parámetros Paula V'!$B$11:$D$12,2,0)," ")</f>
        <v>100</v>
      </c>
      <c r="W72" s="30" t="s">
        <v>48</v>
      </c>
      <c r="X72" s="30">
        <f>IFERROR(VLOOKUP(W72,'[1]Parámetros Paula V'!$B$13:$D$16,2,0)," ")</f>
        <v>40</v>
      </c>
      <c r="Y72" s="30">
        <f>IFERROR((R72*'[1]Parámetros Paula V'!$D$7)+(T72*'[1]Parámetros Paula V'!$D$9)+(V72*'[1]Parámetros Paula V'!$D$11)+(X72*'[1]Parámetros Paula V'!$D$13)," ")</f>
        <v>85</v>
      </c>
      <c r="Z72" s="30" t="s">
        <v>38</v>
      </c>
      <c r="AA72" s="30">
        <f>IFERROR(VLOOKUP(Z72,'[1]Parámetros Paula V'!$B$18:$D$20,2,0)," ")</f>
        <v>100</v>
      </c>
      <c r="AB72" s="30" t="s">
        <v>39</v>
      </c>
      <c r="AC72" s="30">
        <f>IFERROR(IF(Q72="No",20,VLOOKUP(AB72,'[1]Parámetros Paula V'!$B$23:$D$27,2,0))," ")</f>
        <v>100</v>
      </c>
      <c r="AD72" s="30" t="s">
        <v>40</v>
      </c>
      <c r="AE72" s="30">
        <f>IFERROR(VLOOKUP(AD72,'[1]Parámetros Paula V'!$B$29:$D$31,2,0)," ")</f>
        <v>80</v>
      </c>
      <c r="AF72" s="30" t="s">
        <v>41</v>
      </c>
      <c r="AG72" s="30">
        <f>IFERROR(VLOOKUP(AF72,'[1]Parámetros Paula V'!$B$34:$D$36,2,0)," ")</f>
        <v>40</v>
      </c>
      <c r="AH72" s="30" t="s">
        <v>50</v>
      </c>
      <c r="AI72" s="30">
        <f>IFERROR(VLOOKUP(AH72,'[1]Parámetros Paula V'!$B$38:$D$41,2,0)," ")</f>
        <v>40</v>
      </c>
      <c r="AJ72" s="30" t="s">
        <v>51</v>
      </c>
      <c r="AK72" s="30">
        <f>IFERROR(VLOOKUP(AJ72,'[1]Parámetros Paula V'!$B$43:$D$45,2,0)," ")</f>
        <v>100</v>
      </c>
      <c r="AL72" s="30" t="s">
        <v>38</v>
      </c>
      <c r="AM72" s="30">
        <f>IFERROR(VLOOKUP(AL72,'[1]Parámetros Paula V'!$B$46:$D$50,2,0)," ")</f>
        <v>100</v>
      </c>
      <c r="AN72" s="30">
        <f>IFERROR(IF(Q72="No",20,(AE72*'[1]Parámetros Paula V'!$D$29)+(AG72*'[1]Parámetros Paula V'!$D$34)+(AI72*'[1]Parámetros Paula V'!$D$38)+(AK72*'[1]Parámetros Paula V'!$D$43)+(AM72*'[1]Parámetros Paula V'!$D$49))," ")</f>
        <v>79</v>
      </c>
      <c r="AO72" s="30">
        <f t="shared" si="3"/>
        <v>92.8</v>
      </c>
      <c r="AP72" s="28" t="str">
        <f>IF(AO72=" "," ",IF(AO72&lt;='[1]Parámetros Paula V'!$C$53,'[1]Parámetros Paula V'!$A$53,IF(AO72&lt;='[1]Parámetros Paula V'!$C$54,'[1]Parámetros Paula V'!$A$54,IF(AO72&lt;='[1]Parámetros Paula V'!$C$55,'[1]Parámetros Paula V'!$A$55,IF(AO72&lt;='[1]Parámetros Paula V'!$C$56,'[1]Parámetros Paula V'!$A$56,'[1]Parámetros Paula V'!$A$57)))))</f>
        <v>El control es óptimo, efectivo, eficiente, económicamente viable y ejecutándose adecuadamente.</v>
      </c>
      <c r="AQ72" s="31"/>
      <c r="AR72" s="32"/>
      <c r="AS72" s="32"/>
      <c r="AT72" s="31" t="s">
        <v>213</v>
      </c>
    </row>
    <row r="73" spans="1:46" ht="99.75" x14ac:dyDescent="0.2">
      <c r="A73" s="2" t="s">
        <v>150</v>
      </c>
      <c r="B73" s="28" t="s">
        <v>151</v>
      </c>
      <c r="C73" s="33" t="s">
        <v>211</v>
      </c>
      <c r="D73" s="34">
        <v>45470</v>
      </c>
      <c r="E73" s="28">
        <v>3</v>
      </c>
      <c r="F73" s="28" t="str">
        <f>VLOOKUP(E73,[1]Áreas!$D$1:$E$6,2,0)</f>
        <v>Posible</v>
      </c>
      <c r="G73" s="28">
        <v>20</v>
      </c>
      <c r="H73" s="28" t="str">
        <f>VLOOKUP(G73,[1]Áreas!$I$1:$J$6,2,0)</f>
        <v>Severo</v>
      </c>
      <c r="I73" s="28">
        <f t="shared" si="2"/>
        <v>60</v>
      </c>
      <c r="J73" s="28" t="str">
        <f>IFERROR(VLOOKUP(CONCATENATE(F73,H73),[1]Áreas!$E$8:$F$33,2,0)," ")</f>
        <v>Extremo</v>
      </c>
      <c r="K73" s="28" t="s">
        <v>214</v>
      </c>
      <c r="L73" s="28" t="s">
        <v>63</v>
      </c>
      <c r="M73" s="28" t="s">
        <v>194</v>
      </c>
      <c r="N73" s="28" t="s">
        <v>211</v>
      </c>
      <c r="O73" s="28" t="s">
        <v>37</v>
      </c>
      <c r="P73" s="30">
        <f>IFERROR(VLOOKUP(O73,'[1]Parámetros Paula V'!$B$2:$D$6,2,0)," ")</f>
        <v>80</v>
      </c>
      <c r="Q73" s="30" t="s">
        <v>38</v>
      </c>
      <c r="R73" s="30">
        <f>IFERROR(VLOOKUP(Q73,'[1]Parámetros Paula V'!$B$7:$D$8,2,0)," ")</f>
        <v>100</v>
      </c>
      <c r="S73" s="30" t="s">
        <v>38</v>
      </c>
      <c r="T73" s="30">
        <f>IFERROR(VLOOKUP(S73,'[1]Parámetros Paula V'!$B$9:$D$10,2,0)," ")</f>
        <v>20</v>
      </c>
      <c r="U73" s="30" t="s">
        <v>38</v>
      </c>
      <c r="V73" s="30">
        <f>IFERROR(VLOOKUP(U73,'[1]Parámetros Paula V'!$B$11:$D$12,2,0)," ")</f>
        <v>100</v>
      </c>
      <c r="W73" s="30" t="s">
        <v>38</v>
      </c>
      <c r="X73" s="30">
        <f>IFERROR(VLOOKUP(W73,'[1]Parámetros Paula V'!$B$13:$D$16,2,0)," ")</f>
        <v>100</v>
      </c>
      <c r="Y73" s="30">
        <f>IFERROR((R73*'[1]Parámetros Paula V'!$D$7)+(T73*'[1]Parámetros Paula V'!$D$9)+(V73*'[1]Parámetros Paula V'!$D$11)+(X73*'[1]Parámetros Paula V'!$D$13)," ")</f>
        <v>72</v>
      </c>
      <c r="Z73" s="30" t="s">
        <v>38</v>
      </c>
      <c r="AA73" s="30">
        <f>IFERROR(VLOOKUP(Z73,'[1]Parámetros Paula V'!$B$18:$D$20,2,0)," ")</f>
        <v>100</v>
      </c>
      <c r="AB73" s="30" t="s">
        <v>39</v>
      </c>
      <c r="AC73" s="30">
        <f>IFERROR(IF(Q73="No",20,VLOOKUP(AB73,'[1]Parámetros Paula V'!$B$23:$D$27,2,0))," ")</f>
        <v>100</v>
      </c>
      <c r="AD73" s="30" t="s">
        <v>40</v>
      </c>
      <c r="AE73" s="30">
        <f>IFERROR(VLOOKUP(AD73,'[1]Parámetros Paula V'!$B$29:$D$31,2,0)," ")</f>
        <v>80</v>
      </c>
      <c r="AF73" s="30" t="s">
        <v>41</v>
      </c>
      <c r="AG73" s="30">
        <f>IFERROR(VLOOKUP(AF73,'[1]Parámetros Paula V'!$B$34:$D$36,2,0)," ")</f>
        <v>40</v>
      </c>
      <c r="AH73" s="30" t="s">
        <v>50</v>
      </c>
      <c r="AI73" s="30">
        <f>IFERROR(VLOOKUP(AH73,'[1]Parámetros Paula V'!$B$38:$D$41,2,0)," ")</f>
        <v>40</v>
      </c>
      <c r="AJ73" s="30" t="s">
        <v>43</v>
      </c>
      <c r="AK73" s="30">
        <f>IFERROR(VLOOKUP(AJ73,'[1]Parámetros Paula V'!$B$43:$D$45,2,0)," ")</f>
        <v>80</v>
      </c>
      <c r="AL73" s="30" t="s">
        <v>38</v>
      </c>
      <c r="AM73" s="30">
        <f>IFERROR(VLOOKUP(AL73,'[1]Parámetros Paula V'!$B$46:$D$50,2,0)," ")</f>
        <v>100</v>
      </c>
      <c r="AN73" s="30">
        <f>IFERROR(IF(Q73="No",20,(AE73*'[1]Parámetros Paula V'!$D$29)+(AG73*'[1]Parámetros Paula V'!$D$34)+(AI73*'[1]Parámetros Paula V'!$D$38)+(AK73*'[1]Parámetros Paula V'!$D$43)+(AM73*'[1]Parámetros Paula V'!$D$49))," ")</f>
        <v>69</v>
      </c>
      <c r="AO73" s="30">
        <f t="shared" si="3"/>
        <v>84.2</v>
      </c>
      <c r="AP73" s="28" t="str">
        <f>IF(AO73=" "," ",IF(AO73&lt;='[1]Parámetros Paula V'!$C$53,'[1]Parámetros Paula V'!$A$53,IF(AO73&lt;='[1]Parámetros Paula V'!$C$54,'[1]Parámetros Paula V'!$A$54,IF(AO73&lt;='[1]Parámetros Paula V'!$C$55,'[1]Parámetros Paula V'!$A$55,IF(AO73&lt;='[1]Parámetros Paula V'!$C$56,'[1]Parámetros Paula V'!$A$56,'[1]Parámetros Paula V'!$A$57)))))</f>
        <v>El control es óptimo, efectivo, eficiente, económicamente viable y ejecutándose adecuadamente.</v>
      </c>
      <c r="AQ73" s="31"/>
      <c r="AR73" s="32"/>
      <c r="AS73" s="32"/>
      <c r="AT73" s="31" t="s">
        <v>215</v>
      </c>
    </row>
    <row r="74" spans="1:46" ht="99.75" x14ac:dyDescent="0.2">
      <c r="A74" s="2" t="s">
        <v>150</v>
      </c>
      <c r="B74" s="28" t="s">
        <v>151</v>
      </c>
      <c r="C74" s="33" t="s">
        <v>211</v>
      </c>
      <c r="D74" s="34">
        <v>45470</v>
      </c>
      <c r="E74" s="28">
        <v>3</v>
      </c>
      <c r="F74" s="28" t="str">
        <f>VLOOKUP(E74,[1]Áreas!$D$1:$E$6,2,0)</f>
        <v>Posible</v>
      </c>
      <c r="G74" s="28">
        <v>20</v>
      </c>
      <c r="H74" s="28" t="str">
        <f>VLOOKUP(G74,[1]Áreas!$I$1:$J$6,2,0)</f>
        <v>Severo</v>
      </c>
      <c r="I74" s="28">
        <f t="shared" si="2"/>
        <v>60</v>
      </c>
      <c r="J74" s="28" t="str">
        <f>IFERROR(VLOOKUP(CONCATENATE(F74,H74),[1]Áreas!$E$8:$F$33,2,0)," ")</f>
        <v>Extremo</v>
      </c>
      <c r="K74" s="28" t="s">
        <v>216</v>
      </c>
      <c r="L74" s="28" t="s">
        <v>63</v>
      </c>
      <c r="M74" s="28" t="s">
        <v>194</v>
      </c>
      <c r="N74" s="28" t="s">
        <v>211</v>
      </c>
      <c r="O74" s="28" t="s">
        <v>46</v>
      </c>
      <c r="P74" s="30">
        <f>IFERROR(VLOOKUP(O74,'[1]Parámetros Paula V'!$B$2:$D$6,2,0)," ")</f>
        <v>60</v>
      </c>
      <c r="Q74" s="30" t="s">
        <v>38</v>
      </c>
      <c r="R74" s="30">
        <f>IFERROR(VLOOKUP(Q74,'[1]Parámetros Paula V'!$B$7:$D$8,2,0)," ")</f>
        <v>100</v>
      </c>
      <c r="S74" s="30" t="s">
        <v>38</v>
      </c>
      <c r="T74" s="30">
        <f>IFERROR(VLOOKUP(S74,'[1]Parámetros Paula V'!$B$9:$D$10,2,0)," ")</f>
        <v>20</v>
      </c>
      <c r="U74" s="30" t="s">
        <v>38</v>
      </c>
      <c r="V74" s="30">
        <f>IFERROR(VLOOKUP(U74,'[1]Parámetros Paula V'!$B$11:$D$12,2,0)," ")</f>
        <v>100</v>
      </c>
      <c r="W74" s="30" t="s">
        <v>38</v>
      </c>
      <c r="X74" s="30">
        <f>IFERROR(VLOOKUP(W74,'[1]Parámetros Paula V'!$B$13:$D$16,2,0)," ")</f>
        <v>100</v>
      </c>
      <c r="Y74" s="30">
        <f>IFERROR((R74*'[1]Parámetros Paula V'!$D$7)+(T74*'[1]Parámetros Paula V'!$D$9)+(V74*'[1]Parámetros Paula V'!$D$11)+(X74*'[1]Parámetros Paula V'!$D$13)," ")</f>
        <v>72</v>
      </c>
      <c r="Z74" s="30" t="s">
        <v>38</v>
      </c>
      <c r="AA74" s="30">
        <f>IFERROR(VLOOKUP(Z74,'[1]Parámetros Paula V'!$B$18:$D$20,2,0)," ")</f>
        <v>100</v>
      </c>
      <c r="AB74" s="30" t="s">
        <v>39</v>
      </c>
      <c r="AC74" s="30">
        <f>IFERROR(IF(Q74="No",20,VLOOKUP(AB74,'[1]Parámetros Paula V'!$B$23:$D$27,2,0))," ")</f>
        <v>100</v>
      </c>
      <c r="AD74" s="30" t="s">
        <v>40</v>
      </c>
      <c r="AE74" s="30">
        <f>IFERROR(VLOOKUP(AD74,'[1]Parámetros Paula V'!$B$29:$D$31,2,0)," ")</f>
        <v>80</v>
      </c>
      <c r="AF74" s="30" t="s">
        <v>41</v>
      </c>
      <c r="AG74" s="30">
        <f>IFERROR(VLOOKUP(AF74,'[1]Parámetros Paula V'!$B$34:$D$36,2,0)," ")</f>
        <v>40</v>
      </c>
      <c r="AH74" s="30" t="s">
        <v>42</v>
      </c>
      <c r="AI74" s="30">
        <f>IFERROR(VLOOKUP(AH74,'[1]Parámetros Paula V'!$B$38:$D$41,2,0)," ")</f>
        <v>80</v>
      </c>
      <c r="AJ74" s="30" t="s">
        <v>51</v>
      </c>
      <c r="AK74" s="30">
        <f>IFERROR(VLOOKUP(AJ74,'[1]Parámetros Paula V'!$B$43:$D$45,2,0)," ")</f>
        <v>100</v>
      </c>
      <c r="AL74" s="30" t="s">
        <v>38</v>
      </c>
      <c r="AM74" s="30">
        <f>IFERROR(VLOOKUP(AL74,'[1]Parámetros Paula V'!$B$46:$D$50,2,0)," ")</f>
        <v>100</v>
      </c>
      <c r="AN74" s="30">
        <f>IFERROR(IF(Q74="No",20,(AE74*'[1]Parámetros Paula V'!$D$29)+(AG74*'[1]Parámetros Paula V'!$D$34)+(AI74*'[1]Parámetros Paula V'!$D$38)+(AK74*'[1]Parámetros Paula V'!$D$43)+(AM74*'[1]Parámetros Paula V'!$D$49))," ")</f>
        <v>89</v>
      </c>
      <c r="AO74" s="30">
        <f t="shared" si="3"/>
        <v>84.2</v>
      </c>
      <c r="AP74" s="28" t="str">
        <f>IF(AO74=" "," ",IF(AO74&lt;='[1]Parámetros Paula V'!$C$53,'[1]Parámetros Paula V'!$A$53,IF(AO74&lt;='[1]Parámetros Paula V'!$C$54,'[1]Parámetros Paula V'!$A$54,IF(AO74&lt;='[1]Parámetros Paula V'!$C$55,'[1]Parámetros Paula V'!$A$55,IF(AO74&lt;='[1]Parámetros Paula V'!$C$56,'[1]Parámetros Paula V'!$A$56,'[1]Parámetros Paula V'!$A$57)))))</f>
        <v>El control es óptimo, efectivo, eficiente, económicamente viable y ejecutándose adecuadamente.</v>
      </c>
      <c r="AQ74" s="31" t="s">
        <v>217</v>
      </c>
      <c r="AR74" s="32"/>
      <c r="AS74" s="32">
        <v>45657</v>
      </c>
      <c r="AT74" s="31" t="s">
        <v>748</v>
      </c>
    </row>
    <row r="75" spans="1:46" ht="99.75" x14ac:dyDescent="0.2">
      <c r="A75" s="2" t="s">
        <v>150</v>
      </c>
      <c r="B75" s="28" t="s">
        <v>151</v>
      </c>
      <c r="C75" s="33" t="s">
        <v>211</v>
      </c>
      <c r="D75" s="34">
        <v>45470</v>
      </c>
      <c r="E75" s="28">
        <v>3</v>
      </c>
      <c r="F75" s="28" t="str">
        <f>VLOOKUP(E75,[1]Áreas!$D$1:$E$6,2,0)</f>
        <v>Posible</v>
      </c>
      <c r="G75" s="28">
        <v>20</v>
      </c>
      <c r="H75" s="28" t="str">
        <f>VLOOKUP(G75,[1]Áreas!$I$1:$J$6,2,0)</f>
        <v>Severo</v>
      </c>
      <c r="I75" s="28">
        <f t="shared" si="2"/>
        <v>60</v>
      </c>
      <c r="J75" s="28" t="str">
        <f>IFERROR(VLOOKUP(CONCATENATE(F75,H75),[1]Áreas!$E$8:$F$33,2,0)," ")</f>
        <v>Extremo</v>
      </c>
      <c r="K75" s="28" t="s">
        <v>218</v>
      </c>
      <c r="L75" s="28" t="s">
        <v>63</v>
      </c>
      <c r="M75" s="28" t="s">
        <v>194</v>
      </c>
      <c r="N75" s="28" t="s">
        <v>211</v>
      </c>
      <c r="O75" s="28" t="s">
        <v>37</v>
      </c>
      <c r="P75" s="30">
        <f>IFERROR(VLOOKUP(O75,'[1]Parámetros Paula V'!$B$2:$D$6,2,0)," ")</f>
        <v>80</v>
      </c>
      <c r="Q75" s="30" t="s">
        <v>38</v>
      </c>
      <c r="R75" s="30">
        <f>IFERROR(VLOOKUP(Q75,'[1]Parámetros Paula V'!$B$7:$D$8,2,0)," ")</f>
        <v>100</v>
      </c>
      <c r="S75" s="30" t="s">
        <v>47</v>
      </c>
      <c r="T75" s="30">
        <f>IFERROR(VLOOKUP(S75,'[1]Parámetros Paula V'!$B$9:$D$10,2,0)," ")</f>
        <v>100</v>
      </c>
      <c r="U75" s="30" t="s">
        <v>38</v>
      </c>
      <c r="V75" s="30">
        <f>IFERROR(VLOOKUP(U75,'[1]Parámetros Paula V'!$B$11:$D$12,2,0)," ")</f>
        <v>100</v>
      </c>
      <c r="W75" s="30" t="s">
        <v>38</v>
      </c>
      <c r="X75" s="30">
        <f>IFERROR(VLOOKUP(W75,'[1]Parámetros Paula V'!$B$13:$D$16,2,0)," ")</f>
        <v>100</v>
      </c>
      <c r="Y75" s="30">
        <f>IFERROR((R75*'[1]Parámetros Paula V'!$D$7)+(T75*'[1]Parámetros Paula V'!$D$9)+(V75*'[1]Parámetros Paula V'!$D$11)+(X75*'[1]Parámetros Paula V'!$D$13)," ")</f>
        <v>100</v>
      </c>
      <c r="Z75" s="30" t="s">
        <v>38</v>
      </c>
      <c r="AA75" s="30">
        <f>IFERROR(VLOOKUP(Z75,'[1]Parámetros Paula V'!$B$18:$D$20,2,0)," ")</f>
        <v>100</v>
      </c>
      <c r="AB75" s="30" t="s">
        <v>39</v>
      </c>
      <c r="AC75" s="30">
        <f>IFERROR(IF(Q75="No",20,VLOOKUP(AB75,'[1]Parámetros Paula V'!$B$23:$D$27,2,0))," ")</f>
        <v>100</v>
      </c>
      <c r="AD75" s="30" t="s">
        <v>40</v>
      </c>
      <c r="AE75" s="30">
        <f>IFERROR(VLOOKUP(AD75,'[1]Parámetros Paula V'!$B$29:$D$31,2,0)," ")</f>
        <v>80</v>
      </c>
      <c r="AF75" s="30" t="s">
        <v>41</v>
      </c>
      <c r="AG75" s="30">
        <f>IFERROR(VLOOKUP(AF75,'[1]Parámetros Paula V'!$B$34:$D$36,2,0)," ")</f>
        <v>40</v>
      </c>
      <c r="AH75" s="30" t="s">
        <v>50</v>
      </c>
      <c r="AI75" s="30">
        <f>IFERROR(VLOOKUP(AH75,'[1]Parámetros Paula V'!$B$38:$D$41,2,0)," ")</f>
        <v>40</v>
      </c>
      <c r="AJ75" s="30" t="s">
        <v>51</v>
      </c>
      <c r="AK75" s="30">
        <f>IFERROR(VLOOKUP(AJ75,'[1]Parámetros Paula V'!$B$43:$D$45,2,0)," ")</f>
        <v>100</v>
      </c>
      <c r="AL75" s="30" t="s">
        <v>38</v>
      </c>
      <c r="AM75" s="30">
        <f>IFERROR(VLOOKUP(AL75,'[1]Parámetros Paula V'!$B$46:$D$50,2,0)," ")</f>
        <v>100</v>
      </c>
      <c r="AN75" s="30">
        <f>IFERROR(IF(Q75="No",20,(AE75*'[1]Parámetros Paula V'!$D$29)+(AG75*'[1]Parámetros Paula V'!$D$34)+(AI75*'[1]Parámetros Paula V'!$D$38)+(AK75*'[1]Parámetros Paula V'!$D$43)+(AM75*'[1]Parámetros Paula V'!$D$49))," ")</f>
        <v>79</v>
      </c>
      <c r="AO75" s="30">
        <f t="shared" si="3"/>
        <v>91.8</v>
      </c>
      <c r="AP75" s="28" t="str">
        <f>IF(AO75=" "," ",IF(AO75&lt;='[1]Parámetros Paula V'!$C$53,'[1]Parámetros Paula V'!$A$53,IF(AO75&lt;='[1]Parámetros Paula V'!$C$54,'[1]Parámetros Paula V'!$A$54,IF(AO75&lt;='[1]Parámetros Paula V'!$C$55,'[1]Parámetros Paula V'!$A$55,IF(AO75&lt;='[1]Parámetros Paula V'!$C$56,'[1]Parámetros Paula V'!$A$56,'[1]Parámetros Paula V'!$A$57)))))</f>
        <v>El control es óptimo, efectivo, eficiente, económicamente viable y ejecutándose adecuadamente.</v>
      </c>
      <c r="AQ75" s="31"/>
      <c r="AR75" s="32"/>
      <c r="AS75" s="32"/>
      <c r="AT75" s="31" t="s">
        <v>749</v>
      </c>
    </row>
    <row r="76" spans="1:46" ht="99.75" x14ac:dyDescent="0.2">
      <c r="A76" s="2" t="s">
        <v>150</v>
      </c>
      <c r="B76" s="28" t="s">
        <v>151</v>
      </c>
      <c r="C76" s="35" t="s">
        <v>219</v>
      </c>
      <c r="D76" s="36">
        <v>45488</v>
      </c>
      <c r="E76" s="28">
        <v>3</v>
      </c>
      <c r="F76" s="28" t="str">
        <f>VLOOKUP(E76,[1]Áreas!$D$1:$E$6,2,0)</f>
        <v>Posible</v>
      </c>
      <c r="G76" s="28">
        <v>20</v>
      </c>
      <c r="H76" s="28" t="str">
        <f>VLOOKUP(G76,[1]Áreas!$I$1:$J$6,2,0)</f>
        <v>Severo</v>
      </c>
      <c r="I76" s="28">
        <f t="shared" si="2"/>
        <v>60</v>
      </c>
      <c r="J76" s="28" t="str">
        <f>IFERROR(VLOOKUP(CONCATENATE(F76,H76),[1]Áreas!$E$8:$F$33,2,0)," ")</f>
        <v>Extremo</v>
      </c>
      <c r="K76" s="28" t="s">
        <v>220</v>
      </c>
      <c r="L76" s="28" t="s">
        <v>63</v>
      </c>
      <c r="M76" s="28" t="s">
        <v>194</v>
      </c>
      <c r="N76" s="28" t="s">
        <v>221</v>
      </c>
      <c r="O76" s="28" t="s">
        <v>37</v>
      </c>
      <c r="P76" s="30">
        <f>IFERROR(VLOOKUP(O76,'[1]Parámetros Paula V'!$B$2:$D$6,2,0)," ")</f>
        <v>80</v>
      </c>
      <c r="Q76" s="30" t="s">
        <v>38</v>
      </c>
      <c r="R76" s="30">
        <f>IFERROR(VLOOKUP(Q76,'[1]Parámetros Paula V'!$B$7:$D$8,2,0)," ")</f>
        <v>100</v>
      </c>
      <c r="S76" s="30" t="s">
        <v>38</v>
      </c>
      <c r="T76" s="30">
        <f>IFERROR(VLOOKUP(S76,'[1]Parámetros Paula V'!$B$9:$D$10,2,0)," ")</f>
        <v>20</v>
      </c>
      <c r="U76" s="30" t="s">
        <v>38</v>
      </c>
      <c r="V76" s="30">
        <f>IFERROR(VLOOKUP(U76,'[1]Parámetros Paula V'!$B$11:$D$12,2,0)," ")</f>
        <v>100</v>
      </c>
      <c r="W76" s="30" t="s">
        <v>48</v>
      </c>
      <c r="X76" s="30">
        <f>IFERROR(VLOOKUP(W76,'[1]Parámetros Paula V'!$B$13:$D$16,2,0)," ")</f>
        <v>40</v>
      </c>
      <c r="Y76" s="30">
        <f>IFERROR((R76*'[1]Parámetros Paula V'!$D$7)+(T76*'[1]Parámetros Paula V'!$D$9)+(V76*'[1]Parámetros Paula V'!$D$11)+(X76*'[1]Parámetros Paula V'!$D$13)," ")</f>
        <v>57</v>
      </c>
      <c r="Z76" s="30" t="s">
        <v>38</v>
      </c>
      <c r="AA76" s="30">
        <f>IFERROR(VLOOKUP(Z76,'[1]Parámetros Paula V'!$B$18:$D$20,2,0)," ")</f>
        <v>100</v>
      </c>
      <c r="AB76" s="30" t="s">
        <v>39</v>
      </c>
      <c r="AC76" s="30">
        <f>IFERROR(IF(Q76="No",20,VLOOKUP(AB76,'[1]Parámetros Paula V'!$B$23:$D$27,2,0))," ")</f>
        <v>100</v>
      </c>
      <c r="AD76" s="30" t="s">
        <v>40</v>
      </c>
      <c r="AE76" s="30">
        <f>IFERROR(VLOOKUP(AD76,'[1]Parámetros Paula V'!$B$29:$D$31,2,0)," ")</f>
        <v>80</v>
      </c>
      <c r="AF76" s="30" t="s">
        <v>41</v>
      </c>
      <c r="AG76" s="30">
        <f>IFERROR(VLOOKUP(AF76,'[1]Parámetros Paula V'!$B$34:$D$36,2,0)," ")</f>
        <v>40</v>
      </c>
      <c r="AH76" s="30" t="s">
        <v>50</v>
      </c>
      <c r="AI76" s="30">
        <f>IFERROR(VLOOKUP(AH76,'[1]Parámetros Paula V'!$B$38:$D$41,2,0)," ")</f>
        <v>40</v>
      </c>
      <c r="AJ76" s="30" t="s">
        <v>43</v>
      </c>
      <c r="AK76" s="30">
        <f>IFERROR(VLOOKUP(AJ76,'[1]Parámetros Paula V'!$B$43:$D$45,2,0)," ")</f>
        <v>80</v>
      </c>
      <c r="AL76" s="30" t="s">
        <v>47</v>
      </c>
      <c r="AM76" s="30">
        <f>IFERROR(VLOOKUP(AL76,'[1]Parámetros Paula V'!$B$46:$D$50,2,0)," ")</f>
        <v>20</v>
      </c>
      <c r="AN76" s="30">
        <f>IFERROR(IF(Q76="No",20,(AE76*'[1]Parámetros Paula V'!$D$29)+(AG76*'[1]Parámetros Paula V'!$D$34)+(AI76*'[1]Parámetros Paula V'!$D$38)+(AK76*'[1]Parámetros Paula V'!$D$43)+(AM76*'[1]Parámetros Paula V'!$D$49))," ")</f>
        <v>61</v>
      </c>
      <c r="AO76" s="30">
        <f t="shared" si="3"/>
        <v>79.599999999999994</v>
      </c>
      <c r="AP76" s="28" t="str">
        <f>IF(AO76=" "," ",IF(AO76&lt;='[1]Parámetros Paula V'!$C$53,'[1]Parámetros Paula V'!$A$53,IF(AO76&lt;='[1]Parámetros Paula V'!$C$54,'[1]Parámetros Paula V'!$A$54,IF(AO76&lt;='[1]Parámetros Paula V'!$C$55,'[1]Parámetros Paula V'!$A$55,IF(AO76&lt;='[1]Parámetros Paula V'!$C$56,'[1]Parámetros Paula V'!$A$56,'[1]Parámetros Paula V'!$A$57)))))</f>
        <v>El control está diseñado y ejecutándose adecuadamente, cumple con la mitigación del riesgo. Se debe establecer planes de mejora puntuales dirigidas a su mantenimiento</v>
      </c>
      <c r="AQ76" s="31"/>
      <c r="AR76" s="32"/>
      <c r="AS76" s="32"/>
      <c r="AT76" s="31" t="s">
        <v>222</v>
      </c>
    </row>
    <row r="77" spans="1:46" ht="99.75" x14ac:dyDescent="0.2">
      <c r="A77" s="2" t="s">
        <v>150</v>
      </c>
      <c r="B77" s="28" t="s">
        <v>151</v>
      </c>
      <c r="C77" s="33" t="s">
        <v>219</v>
      </c>
      <c r="D77" s="34">
        <v>45488</v>
      </c>
      <c r="E77" s="28">
        <v>3</v>
      </c>
      <c r="F77" s="28" t="str">
        <f>VLOOKUP(E77,[1]Áreas!$D$1:$E$6,2,0)</f>
        <v>Posible</v>
      </c>
      <c r="G77" s="28">
        <v>20</v>
      </c>
      <c r="H77" s="28" t="str">
        <f>VLOOKUP(G77,[1]Áreas!$I$1:$J$6,2,0)</f>
        <v>Severo</v>
      </c>
      <c r="I77" s="28">
        <f t="shared" si="2"/>
        <v>60</v>
      </c>
      <c r="J77" s="28" t="str">
        <f>IFERROR(VLOOKUP(CONCATENATE(F77,H77),[1]Áreas!$E$8:$F$33,2,0)," ")</f>
        <v>Extremo</v>
      </c>
      <c r="K77" s="28" t="s">
        <v>223</v>
      </c>
      <c r="L77" s="28" t="s">
        <v>63</v>
      </c>
      <c r="M77" s="28" t="s">
        <v>194</v>
      </c>
      <c r="N77" s="28" t="s">
        <v>221</v>
      </c>
      <c r="O77" s="28" t="s">
        <v>37</v>
      </c>
      <c r="P77" s="30">
        <f>IFERROR(VLOOKUP(O77,'[1]Parámetros Paula V'!$B$2:$D$6,2,0)," ")</f>
        <v>80</v>
      </c>
      <c r="Q77" s="30" t="s">
        <v>38</v>
      </c>
      <c r="R77" s="30">
        <f>IFERROR(VLOOKUP(Q77,'[1]Parámetros Paula V'!$B$7:$D$8,2,0)," ")</f>
        <v>100</v>
      </c>
      <c r="S77" s="30" t="s">
        <v>38</v>
      </c>
      <c r="T77" s="30">
        <f>IFERROR(VLOOKUP(S77,'[1]Parámetros Paula V'!$B$9:$D$10,2,0)," ")</f>
        <v>20</v>
      </c>
      <c r="U77" s="30" t="s">
        <v>38</v>
      </c>
      <c r="V77" s="30">
        <f>IFERROR(VLOOKUP(U77,'[1]Parámetros Paula V'!$B$11:$D$12,2,0)," ")</f>
        <v>100</v>
      </c>
      <c r="W77" s="30" t="s">
        <v>38</v>
      </c>
      <c r="X77" s="30">
        <f>IFERROR(VLOOKUP(W77,'[1]Parámetros Paula V'!$B$13:$D$16,2,0)," ")</f>
        <v>100</v>
      </c>
      <c r="Y77" s="30">
        <f>IFERROR((R77*'[1]Parámetros Paula V'!$D$7)+(T77*'[1]Parámetros Paula V'!$D$9)+(V77*'[1]Parámetros Paula V'!$D$11)+(X77*'[1]Parámetros Paula V'!$D$13)," ")</f>
        <v>72</v>
      </c>
      <c r="Z77" s="30" t="s">
        <v>38</v>
      </c>
      <c r="AA77" s="30">
        <f>IFERROR(VLOOKUP(Z77,'[1]Parámetros Paula V'!$B$18:$D$20,2,0)," ")</f>
        <v>100</v>
      </c>
      <c r="AB77" s="30" t="s">
        <v>39</v>
      </c>
      <c r="AC77" s="30">
        <f>IFERROR(IF(Q77="No",20,VLOOKUP(AB77,'[1]Parámetros Paula V'!$B$23:$D$27,2,0))," ")</f>
        <v>100</v>
      </c>
      <c r="AD77" s="30" t="s">
        <v>40</v>
      </c>
      <c r="AE77" s="30">
        <f>IFERROR(VLOOKUP(AD77,'[1]Parámetros Paula V'!$B$29:$D$31,2,0)," ")</f>
        <v>80</v>
      </c>
      <c r="AF77" s="30" t="s">
        <v>41</v>
      </c>
      <c r="AG77" s="30">
        <f>IFERROR(VLOOKUP(AF77,'[1]Parámetros Paula V'!$B$34:$D$36,2,0)," ")</f>
        <v>40</v>
      </c>
      <c r="AH77" s="30" t="s">
        <v>42</v>
      </c>
      <c r="AI77" s="30">
        <f>IFERROR(VLOOKUP(AH77,'[1]Parámetros Paula V'!$B$38:$D$41,2,0)," ")</f>
        <v>80</v>
      </c>
      <c r="AJ77" s="30" t="s">
        <v>51</v>
      </c>
      <c r="AK77" s="30">
        <f>IFERROR(VLOOKUP(AJ77,'[1]Parámetros Paula V'!$B$43:$D$45,2,0)," ")</f>
        <v>100</v>
      </c>
      <c r="AL77" s="30" t="s">
        <v>47</v>
      </c>
      <c r="AM77" s="30">
        <f>IFERROR(VLOOKUP(AL77,'[1]Parámetros Paula V'!$B$46:$D$50,2,0)," ")</f>
        <v>20</v>
      </c>
      <c r="AN77" s="30">
        <f>IFERROR(IF(Q77="No",20,(AE77*'[1]Parámetros Paula V'!$D$29)+(AG77*'[1]Parámetros Paula V'!$D$34)+(AI77*'[1]Parámetros Paula V'!$D$38)+(AK77*'[1]Parámetros Paula V'!$D$43)+(AM77*'[1]Parámetros Paula V'!$D$49))," ")</f>
        <v>81</v>
      </c>
      <c r="AO77" s="30">
        <f t="shared" si="3"/>
        <v>86.6</v>
      </c>
      <c r="AP77" s="28" t="str">
        <f>IF(AO77=" "," ",IF(AO77&lt;='[1]Parámetros Paula V'!$C$53,'[1]Parámetros Paula V'!$A$53,IF(AO77&lt;='[1]Parámetros Paula V'!$C$54,'[1]Parámetros Paula V'!$A$54,IF(AO77&lt;='[1]Parámetros Paula V'!$C$55,'[1]Parámetros Paula V'!$A$55,IF(AO77&lt;='[1]Parámetros Paula V'!$C$56,'[1]Parámetros Paula V'!$A$56,'[1]Parámetros Paula V'!$A$57)))))</f>
        <v>El control es óptimo, efectivo, eficiente, económicamente viable y ejecutándose adecuadamente.</v>
      </c>
      <c r="AQ77" s="31"/>
      <c r="AR77" s="32"/>
      <c r="AS77" s="32"/>
      <c r="AT77" s="31" t="s">
        <v>224</v>
      </c>
    </row>
    <row r="78" spans="1:46" ht="110.25" x14ac:dyDescent="0.2">
      <c r="A78" s="2" t="s">
        <v>150</v>
      </c>
      <c r="B78" s="28" t="s">
        <v>151</v>
      </c>
      <c r="C78" s="33" t="s">
        <v>225</v>
      </c>
      <c r="D78" s="34">
        <v>45470</v>
      </c>
      <c r="E78" s="28">
        <v>3</v>
      </c>
      <c r="F78" s="28" t="str">
        <f>VLOOKUP(E78,[1]Áreas!$D$1:$E$6,2,0)</f>
        <v>Posible</v>
      </c>
      <c r="G78" s="28">
        <v>20</v>
      </c>
      <c r="H78" s="28" t="str">
        <f>VLOOKUP(G78,[1]Áreas!$I$1:$J$6,2,0)</f>
        <v>Severo</v>
      </c>
      <c r="I78" s="28">
        <f t="shared" si="2"/>
        <v>60</v>
      </c>
      <c r="J78" s="28" t="str">
        <f>IFERROR(VLOOKUP(CONCATENATE(F78,H78),[1]Áreas!$E$8:$F$33,2,0)," ")</f>
        <v>Extremo</v>
      </c>
      <c r="K78" s="28" t="s">
        <v>226</v>
      </c>
      <c r="L78" s="28" t="s">
        <v>63</v>
      </c>
      <c r="M78" s="28" t="s">
        <v>194</v>
      </c>
      <c r="N78" s="28" t="s">
        <v>225</v>
      </c>
      <c r="O78" s="28" t="s">
        <v>37</v>
      </c>
      <c r="P78" s="30">
        <f>IFERROR(VLOOKUP(O78,'[1]Parámetros Paula V'!$B$2:$D$6,2,0)," ")</f>
        <v>80</v>
      </c>
      <c r="Q78" s="30" t="s">
        <v>38</v>
      </c>
      <c r="R78" s="30">
        <f>IFERROR(VLOOKUP(Q78,'[1]Parámetros Paula V'!$B$7:$D$8,2,0)," ")</f>
        <v>100</v>
      </c>
      <c r="S78" s="30" t="s">
        <v>38</v>
      </c>
      <c r="T78" s="30">
        <f>IFERROR(VLOOKUP(S78,'[1]Parámetros Paula V'!$B$9:$D$10,2,0)," ")</f>
        <v>20</v>
      </c>
      <c r="U78" s="30" t="s">
        <v>38</v>
      </c>
      <c r="V78" s="30">
        <f>IFERROR(VLOOKUP(U78,'[1]Parámetros Paula V'!$B$11:$D$12,2,0)," ")</f>
        <v>100</v>
      </c>
      <c r="W78" s="30" t="s">
        <v>38</v>
      </c>
      <c r="X78" s="30">
        <f>IFERROR(VLOOKUP(W78,'[1]Parámetros Paula V'!$B$13:$D$16,2,0)," ")</f>
        <v>100</v>
      </c>
      <c r="Y78" s="30">
        <f>IFERROR((R78*'[1]Parámetros Paula V'!$D$7)+(T78*'[1]Parámetros Paula V'!$D$9)+(V78*'[1]Parámetros Paula V'!$D$11)+(X78*'[1]Parámetros Paula V'!$D$13)," ")</f>
        <v>72</v>
      </c>
      <c r="Z78" s="30" t="s">
        <v>38</v>
      </c>
      <c r="AA78" s="30">
        <f>IFERROR(VLOOKUP(Z78,'[1]Parámetros Paula V'!$B$18:$D$20,2,0)," ")</f>
        <v>100</v>
      </c>
      <c r="AB78" s="30" t="s">
        <v>110</v>
      </c>
      <c r="AC78" s="30">
        <f>IFERROR(IF(Q78="No",20,VLOOKUP(AB78,'[1]Parámetros Paula V'!$B$23:$D$27,2,0))," ")</f>
        <v>80</v>
      </c>
      <c r="AD78" s="30" t="s">
        <v>40</v>
      </c>
      <c r="AE78" s="30">
        <f>IFERROR(VLOOKUP(AD78,'[1]Parámetros Paula V'!$B$29:$D$31,2,0)," ")</f>
        <v>80</v>
      </c>
      <c r="AF78" s="30" t="s">
        <v>41</v>
      </c>
      <c r="AG78" s="30">
        <f>IFERROR(VLOOKUP(AF78,'[1]Parámetros Paula V'!$B$34:$D$36,2,0)," ")</f>
        <v>40</v>
      </c>
      <c r="AH78" s="30" t="s">
        <v>50</v>
      </c>
      <c r="AI78" s="30">
        <f>IFERROR(VLOOKUP(AH78,'[1]Parámetros Paula V'!$B$38:$D$41,2,0)," ")</f>
        <v>40</v>
      </c>
      <c r="AJ78" s="30" t="s">
        <v>51</v>
      </c>
      <c r="AK78" s="30">
        <f>IFERROR(VLOOKUP(AJ78,'[1]Parámetros Paula V'!$B$43:$D$45,2,0)," ")</f>
        <v>100</v>
      </c>
      <c r="AL78" s="30" t="s">
        <v>38</v>
      </c>
      <c r="AM78" s="30">
        <f>IFERROR(VLOOKUP(AL78,'[1]Parámetros Paula V'!$B$46:$D$50,2,0)," ")</f>
        <v>100</v>
      </c>
      <c r="AN78" s="30">
        <f>IFERROR(IF(Q78="No",20,(AE78*'[1]Parámetros Paula V'!$D$29)+(AG78*'[1]Parámetros Paula V'!$D$34)+(AI78*'[1]Parámetros Paula V'!$D$38)+(AK78*'[1]Parámetros Paula V'!$D$43)+(AM78*'[1]Parámetros Paula V'!$D$49))," ")</f>
        <v>79</v>
      </c>
      <c r="AO78" s="30">
        <f t="shared" si="3"/>
        <v>82.2</v>
      </c>
      <c r="AP78" s="28" t="str">
        <f>IF(AO78=" "," ",IF(AO78&lt;='[1]Parámetros Paula V'!$C$53,'[1]Parámetros Paula V'!$A$53,IF(AO78&lt;='[1]Parámetros Paula V'!$C$54,'[1]Parámetros Paula V'!$A$54,IF(AO78&lt;='[1]Parámetros Paula V'!$C$55,'[1]Parámetros Paula V'!$A$55,IF(AO78&lt;='[1]Parámetros Paula V'!$C$56,'[1]Parámetros Paula V'!$A$56,'[1]Parámetros Paula V'!$A$57)))))</f>
        <v>El control es óptimo, efectivo, eficiente, económicamente viable y ejecutándose adecuadamente.</v>
      </c>
      <c r="AQ78" s="31" t="s">
        <v>227</v>
      </c>
      <c r="AR78" s="32"/>
      <c r="AS78" s="32">
        <v>45657</v>
      </c>
      <c r="AT78" s="31" t="s">
        <v>750</v>
      </c>
    </row>
    <row r="79" spans="1:46" ht="99.75" x14ac:dyDescent="0.2">
      <c r="A79" s="2" t="s">
        <v>150</v>
      </c>
      <c r="B79" s="28" t="s">
        <v>151</v>
      </c>
      <c r="C79" s="33" t="s">
        <v>225</v>
      </c>
      <c r="D79" s="34">
        <v>45470</v>
      </c>
      <c r="E79" s="28">
        <v>3</v>
      </c>
      <c r="F79" s="28" t="str">
        <f>VLOOKUP(E79,[1]Áreas!$D$1:$E$6,2,0)</f>
        <v>Posible</v>
      </c>
      <c r="G79" s="28">
        <v>20</v>
      </c>
      <c r="H79" s="28" t="str">
        <f>VLOOKUP(G79,[1]Áreas!$I$1:$J$6,2,0)</f>
        <v>Severo</v>
      </c>
      <c r="I79" s="28">
        <f t="shared" si="2"/>
        <v>60</v>
      </c>
      <c r="J79" s="28" t="str">
        <f>IFERROR(VLOOKUP(CONCATENATE(F79,H79),[1]Áreas!$E$8:$F$33,2,0)," ")</f>
        <v>Extremo</v>
      </c>
      <c r="K79" s="28" t="s">
        <v>228</v>
      </c>
      <c r="L79" s="28" t="s">
        <v>63</v>
      </c>
      <c r="M79" s="28" t="s">
        <v>194</v>
      </c>
      <c r="N79" s="28" t="s">
        <v>225</v>
      </c>
      <c r="O79" s="28" t="s">
        <v>37</v>
      </c>
      <c r="P79" s="30">
        <f>IFERROR(VLOOKUP(O79,'[1]Parámetros Paula V'!$B$2:$D$6,2,0)," ")</f>
        <v>80</v>
      </c>
      <c r="Q79" s="30" t="s">
        <v>38</v>
      </c>
      <c r="R79" s="30">
        <f>IFERROR(VLOOKUP(Q79,'[1]Parámetros Paula V'!$B$7:$D$8,2,0)," ")</f>
        <v>100</v>
      </c>
      <c r="S79" s="30" t="s">
        <v>38</v>
      </c>
      <c r="T79" s="30">
        <f>IFERROR(VLOOKUP(S79,'[1]Parámetros Paula V'!$B$9:$D$10,2,0)," ")</f>
        <v>20</v>
      </c>
      <c r="U79" s="30" t="s">
        <v>38</v>
      </c>
      <c r="V79" s="30">
        <f>IFERROR(VLOOKUP(U79,'[1]Parámetros Paula V'!$B$11:$D$12,2,0)," ")</f>
        <v>100</v>
      </c>
      <c r="W79" s="30" t="s">
        <v>38</v>
      </c>
      <c r="X79" s="30">
        <f>IFERROR(VLOOKUP(W79,'[1]Parámetros Paula V'!$B$13:$D$16,2,0)," ")</f>
        <v>100</v>
      </c>
      <c r="Y79" s="30">
        <f>IFERROR((R79*'[1]Parámetros Paula V'!$D$7)+(T79*'[1]Parámetros Paula V'!$D$9)+(V79*'[1]Parámetros Paula V'!$D$11)+(X79*'[1]Parámetros Paula V'!$D$13)," ")</f>
        <v>72</v>
      </c>
      <c r="Z79" s="30" t="s">
        <v>38</v>
      </c>
      <c r="AA79" s="30">
        <f>IFERROR(VLOOKUP(Z79,'[1]Parámetros Paula V'!$B$18:$D$20,2,0)," ")</f>
        <v>100</v>
      </c>
      <c r="AB79" s="30" t="s">
        <v>39</v>
      </c>
      <c r="AC79" s="30">
        <f>IFERROR(IF(Q79="No",20,VLOOKUP(AB79,'[1]Parámetros Paula V'!$B$23:$D$27,2,0))," ")</f>
        <v>100</v>
      </c>
      <c r="AD79" s="30" t="s">
        <v>40</v>
      </c>
      <c r="AE79" s="30">
        <f>IFERROR(VLOOKUP(AD79,'[1]Parámetros Paula V'!$B$29:$D$31,2,0)," ")</f>
        <v>80</v>
      </c>
      <c r="AF79" s="30" t="s">
        <v>41</v>
      </c>
      <c r="AG79" s="30">
        <f>IFERROR(VLOOKUP(AF79,'[1]Parámetros Paula V'!$B$34:$D$36,2,0)," ")</f>
        <v>40</v>
      </c>
      <c r="AH79" s="30" t="s">
        <v>42</v>
      </c>
      <c r="AI79" s="30">
        <f>IFERROR(VLOOKUP(AH79,'[1]Parámetros Paula V'!$B$38:$D$41,2,0)," ")</f>
        <v>80</v>
      </c>
      <c r="AJ79" s="30" t="s">
        <v>51</v>
      </c>
      <c r="AK79" s="30">
        <f>IFERROR(VLOOKUP(AJ79,'[1]Parámetros Paula V'!$B$43:$D$45,2,0)," ")</f>
        <v>100</v>
      </c>
      <c r="AL79" s="30" t="s">
        <v>38</v>
      </c>
      <c r="AM79" s="30">
        <f>IFERROR(VLOOKUP(AL79,'[1]Parámetros Paula V'!$B$46:$D$50,2,0)," ")</f>
        <v>100</v>
      </c>
      <c r="AN79" s="30">
        <f>IFERROR(IF(Q79="No",20,(AE79*'[1]Parámetros Paula V'!$D$29)+(AG79*'[1]Parámetros Paula V'!$D$34)+(AI79*'[1]Parámetros Paula V'!$D$38)+(AK79*'[1]Parámetros Paula V'!$D$43)+(AM79*'[1]Parámetros Paula V'!$D$49))," ")</f>
        <v>89</v>
      </c>
      <c r="AO79" s="30">
        <f t="shared" si="3"/>
        <v>88.2</v>
      </c>
      <c r="AP79" s="28" t="str">
        <f>IF(AO79=" "," ",IF(AO79&lt;='[1]Parámetros Paula V'!$C$53,'[1]Parámetros Paula V'!$A$53,IF(AO79&lt;='[1]Parámetros Paula V'!$C$54,'[1]Parámetros Paula V'!$A$54,IF(AO79&lt;='[1]Parámetros Paula V'!$C$55,'[1]Parámetros Paula V'!$A$55,IF(AO79&lt;='[1]Parámetros Paula V'!$C$56,'[1]Parámetros Paula V'!$A$56,'[1]Parámetros Paula V'!$A$57)))))</f>
        <v>El control es óptimo, efectivo, eficiente, económicamente viable y ejecutándose adecuadamente.</v>
      </c>
      <c r="AQ79" s="31"/>
      <c r="AR79" s="32"/>
      <c r="AS79" s="32"/>
      <c r="AT79" s="31" t="s">
        <v>751</v>
      </c>
    </row>
    <row r="80" spans="1:46" ht="99.75" x14ac:dyDescent="0.2">
      <c r="A80" s="2" t="s">
        <v>150</v>
      </c>
      <c r="B80" s="28" t="s">
        <v>151</v>
      </c>
      <c r="C80" s="33" t="s">
        <v>225</v>
      </c>
      <c r="D80" s="34">
        <v>45470</v>
      </c>
      <c r="E80" s="28">
        <v>3</v>
      </c>
      <c r="F80" s="28" t="str">
        <f>VLOOKUP(E80,[1]Áreas!$D$1:$E$6,2,0)</f>
        <v>Posible</v>
      </c>
      <c r="G80" s="28">
        <v>20</v>
      </c>
      <c r="H80" s="28" t="str">
        <f>VLOOKUP(G80,[1]Áreas!$I$1:$J$6,2,0)</f>
        <v>Severo</v>
      </c>
      <c r="I80" s="28">
        <f t="shared" si="2"/>
        <v>60</v>
      </c>
      <c r="J80" s="28" t="str">
        <f>IFERROR(VLOOKUP(CONCATENATE(F80,H80),[1]Áreas!$E$8:$F$33,2,0)," ")</f>
        <v>Extremo</v>
      </c>
      <c r="K80" s="28" t="s">
        <v>229</v>
      </c>
      <c r="L80" s="28" t="s">
        <v>63</v>
      </c>
      <c r="M80" s="28" t="s">
        <v>194</v>
      </c>
      <c r="N80" s="28" t="s">
        <v>225</v>
      </c>
      <c r="O80" s="28" t="s">
        <v>46</v>
      </c>
      <c r="P80" s="30">
        <f>IFERROR(VLOOKUP(O80,'[1]Parámetros Paula V'!$B$2:$D$6,2,0)," ")</f>
        <v>60</v>
      </c>
      <c r="Q80" s="30" t="s">
        <v>38</v>
      </c>
      <c r="R80" s="30">
        <f>IFERROR(VLOOKUP(Q80,'[1]Parámetros Paula V'!$B$7:$D$8,2,0)," ")</f>
        <v>100</v>
      </c>
      <c r="S80" s="30" t="s">
        <v>38</v>
      </c>
      <c r="T80" s="30">
        <f>IFERROR(VLOOKUP(S80,'[1]Parámetros Paula V'!$B$9:$D$10,2,0)," ")</f>
        <v>20</v>
      </c>
      <c r="U80" s="30" t="s">
        <v>38</v>
      </c>
      <c r="V80" s="30">
        <f>IFERROR(VLOOKUP(U80,'[1]Parámetros Paula V'!$B$11:$D$12,2,0)," ")</f>
        <v>100</v>
      </c>
      <c r="W80" s="30" t="s">
        <v>48</v>
      </c>
      <c r="X80" s="30">
        <f>IFERROR(VLOOKUP(W80,'[1]Parámetros Paula V'!$B$13:$D$16,2,0)," ")</f>
        <v>40</v>
      </c>
      <c r="Y80" s="30">
        <f>IFERROR((R80*'[1]Parámetros Paula V'!$D$7)+(T80*'[1]Parámetros Paula V'!$D$9)+(V80*'[1]Parámetros Paula V'!$D$11)+(X80*'[1]Parámetros Paula V'!$D$13)," ")</f>
        <v>57</v>
      </c>
      <c r="Z80" s="30" t="s">
        <v>38</v>
      </c>
      <c r="AA80" s="30">
        <f>IFERROR(VLOOKUP(Z80,'[1]Parámetros Paula V'!$B$18:$D$20,2,0)," ")</f>
        <v>100</v>
      </c>
      <c r="AB80" s="30" t="s">
        <v>110</v>
      </c>
      <c r="AC80" s="30">
        <f>IFERROR(IF(Q80="No",20,VLOOKUP(AB80,'[1]Parámetros Paula V'!$B$23:$D$27,2,0))," ")</f>
        <v>80</v>
      </c>
      <c r="AD80" s="30" t="s">
        <v>40</v>
      </c>
      <c r="AE80" s="30">
        <f>IFERROR(VLOOKUP(AD80,'[1]Parámetros Paula V'!$B$29:$D$31,2,0)," ")</f>
        <v>80</v>
      </c>
      <c r="AF80" s="30" t="s">
        <v>41</v>
      </c>
      <c r="AG80" s="30">
        <f>IFERROR(VLOOKUP(AF80,'[1]Parámetros Paula V'!$B$34:$D$36,2,0)," ")</f>
        <v>40</v>
      </c>
      <c r="AH80" s="30" t="s">
        <v>50</v>
      </c>
      <c r="AI80" s="30">
        <f>IFERROR(VLOOKUP(AH80,'[1]Parámetros Paula V'!$B$38:$D$41,2,0)," ")</f>
        <v>40</v>
      </c>
      <c r="AJ80" s="30" t="s">
        <v>51</v>
      </c>
      <c r="AK80" s="30">
        <f>IFERROR(VLOOKUP(AJ80,'[1]Parámetros Paula V'!$B$43:$D$45,2,0)," ")</f>
        <v>100</v>
      </c>
      <c r="AL80" s="30" t="s">
        <v>38</v>
      </c>
      <c r="AM80" s="30">
        <f>IFERROR(VLOOKUP(AL80,'[1]Parámetros Paula V'!$B$46:$D$50,2,0)," ")</f>
        <v>100</v>
      </c>
      <c r="AN80" s="30">
        <f>IFERROR(IF(Q80="No",20,(AE80*'[1]Parámetros Paula V'!$D$29)+(AG80*'[1]Parámetros Paula V'!$D$34)+(AI80*'[1]Parámetros Paula V'!$D$38)+(AK80*'[1]Parámetros Paula V'!$D$43)+(AM80*'[1]Parámetros Paula V'!$D$49))," ")</f>
        <v>79</v>
      </c>
      <c r="AO80" s="30">
        <f t="shared" si="3"/>
        <v>75.2</v>
      </c>
      <c r="AP80" s="28" t="str">
        <f>IF(AO80=" "," ",IF(AO80&lt;='[1]Parámetros Paula V'!$C$53,'[1]Parámetros Paula V'!$A$53,IF(AO80&lt;='[1]Parámetros Paula V'!$C$54,'[1]Parámetros Paula V'!$A$54,IF(AO80&lt;='[1]Parámetros Paula V'!$C$55,'[1]Parámetros Paula V'!$A$55,IF(AO80&lt;='[1]Parámetros Paula V'!$C$56,'[1]Parámetros Paula V'!$A$56,'[1]Parámetros Paula V'!$A$57)))))</f>
        <v>El control está diseñado y ejecutándose adecuadamente, cumple con la mitigación del riesgo. Se debe establecer planes de mejora puntuales dirigidas a su mantenimiento</v>
      </c>
      <c r="AQ80" s="31"/>
      <c r="AR80" s="32"/>
      <c r="AS80" s="32"/>
      <c r="AT80" s="31" t="s">
        <v>230</v>
      </c>
    </row>
    <row r="81" spans="1:46" ht="94.5" customHeight="1" x14ac:dyDescent="0.2">
      <c r="A81" s="2" t="s">
        <v>150</v>
      </c>
      <c r="B81" s="28" t="s">
        <v>151</v>
      </c>
      <c r="C81" s="33" t="s">
        <v>231</v>
      </c>
      <c r="D81" s="34">
        <v>45469</v>
      </c>
      <c r="E81" s="28">
        <v>3</v>
      </c>
      <c r="F81" s="28" t="str">
        <f>VLOOKUP(E81,[1]Áreas!$D$1:$E$6,2,0)</f>
        <v>Posible</v>
      </c>
      <c r="G81" s="28">
        <v>20</v>
      </c>
      <c r="H81" s="28" t="str">
        <f>VLOOKUP(G81,[1]Áreas!$I$1:$J$6,2,0)</f>
        <v>Severo</v>
      </c>
      <c r="I81" s="28">
        <f t="shared" si="2"/>
        <v>60</v>
      </c>
      <c r="J81" s="28" t="str">
        <f>IFERROR(VLOOKUP(CONCATENATE(F81,H81),[1]Áreas!$E$8:$F$33,2,0)," ")</f>
        <v>Extremo</v>
      </c>
      <c r="K81" s="28" t="s">
        <v>232</v>
      </c>
      <c r="L81" s="28" t="s">
        <v>63</v>
      </c>
      <c r="M81" s="28" t="s">
        <v>194</v>
      </c>
      <c r="N81" s="28" t="s">
        <v>231</v>
      </c>
      <c r="O81" s="28" t="s">
        <v>37</v>
      </c>
      <c r="P81" s="30">
        <f>IFERROR(VLOOKUP(O81,'[1]Parámetros Paula V'!$B$2:$D$6,2,0)," ")</f>
        <v>80</v>
      </c>
      <c r="Q81" s="30" t="s">
        <v>38</v>
      </c>
      <c r="R81" s="30">
        <f>IFERROR(VLOOKUP(Q81,'[1]Parámetros Paula V'!$B$7:$D$8,2,0)," ")</f>
        <v>100</v>
      </c>
      <c r="S81" s="30" t="s">
        <v>38</v>
      </c>
      <c r="T81" s="30">
        <f>IFERROR(VLOOKUP(S81,'[1]Parámetros Paula V'!$B$9:$D$10,2,0)," ")</f>
        <v>20</v>
      </c>
      <c r="U81" s="30" t="s">
        <v>38</v>
      </c>
      <c r="V81" s="30">
        <f>IFERROR(VLOOKUP(U81,'[1]Parámetros Paula V'!$B$11:$D$12,2,0)," ")</f>
        <v>100</v>
      </c>
      <c r="W81" s="30" t="s">
        <v>38</v>
      </c>
      <c r="X81" s="30">
        <f>IFERROR(VLOOKUP(W81,'[1]Parámetros Paula V'!$B$13:$D$16,2,0)," ")</f>
        <v>100</v>
      </c>
      <c r="Y81" s="30">
        <f>IFERROR((R81*'[1]Parámetros Paula V'!$D$7)+(T81*'[1]Parámetros Paula V'!$D$9)+(V81*'[1]Parámetros Paula V'!$D$11)+(X81*'[1]Parámetros Paula V'!$D$13)," ")</f>
        <v>72</v>
      </c>
      <c r="Z81" s="30" t="s">
        <v>38</v>
      </c>
      <c r="AA81" s="30">
        <f>IFERROR(VLOOKUP(Z81,'[1]Parámetros Paula V'!$B$18:$D$20,2,0)," ")</f>
        <v>100</v>
      </c>
      <c r="AB81" s="30" t="s">
        <v>54</v>
      </c>
      <c r="AC81" s="30">
        <f>IFERROR(IF(Q81="No",20,VLOOKUP(AB81,'[1]Parámetros Paula V'!$B$23:$D$27,2,0))," ")</f>
        <v>40</v>
      </c>
      <c r="AD81" s="30" t="s">
        <v>40</v>
      </c>
      <c r="AE81" s="30">
        <f>IFERROR(VLOOKUP(AD81,'[1]Parámetros Paula V'!$B$29:$D$31,2,0)," ")</f>
        <v>80</v>
      </c>
      <c r="AF81" s="30" t="s">
        <v>41</v>
      </c>
      <c r="AG81" s="30">
        <f>IFERROR(VLOOKUP(AF81,'[1]Parámetros Paula V'!$B$34:$D$36,2,0)," ")</f>
        <v>40</v>
      </c>
      <c r="AH81" s="30" t="s">
        <v>50</v>
      </c>
      <c r="AI81" s="30">
        <f>IFERROR(VLOOKUP(AH81,'[1]Parámetros Paula V'!$B$38:$D$41,2,0)," ")</f>
        <v>40</v>
      </c>
      <c r="AJ81" s="30" t="s">
        <v>51</v>
      </c>
      <c r="AK81" s="30">
        <f>IFERROR(VLOOKUP(AJ81,'[1]Parámetros Paula V'!$B$43:$D$45,2,0)," ")</f>
        <v>100</v>
      </c>
      <c r="AL81" s="30" t="s">
        <v>38</v>
      </c>
      <c r="AM81" s="30">
        <f>IFERROR(VLOOKUP(AL81,'[1]Parámetros Paula V'!$B$46:$D$50,2,0)," ")</f>
        <v>100</v>
      </c>
      <c r="AN81" s="30">
        <f>IFERROR(IF(Q81="No",20,(AE81*'[1]Parámetros Paula V'!$D$29)+(AG81*'[1]Parámetros Paula V'!$D$34)+(AI81*'[1]Parámetros Paula V'!$D$38)+(AK81*'[1]Parámetros Paula V'!$D$43)+(AM81*'[1]Parámetros Paula V'!$D$49))," ")</f>
        <v>79</v>
      </c>
      <c r="AO81" s="30">
        <f t="shared" si="3"/>
        <v>74.2</v>
      </c>
      <c r="AP81" s="28" t="str">
        <f>IF(AO81=" "," ",IF(AO81&lt;='[1]Parámetros Paula V'!$C$53,'[1]Parámetros Paula V'!$A$53,IF(AO81&lt;='[1]Parámetros Paula V'!$C$54,'[1]Parámetros Paula V'!$A$54,IF(AO81&lt;='[1]Parámetros Paula V'!$C$55,'[1]Parámetros Paula V'!$A$55,IF(AO81&lt;='[1]Parámetros Paula V'!$C$56,'[1]Parámetros Paula V'!$A$56,'[1]Parámetros Paula V'!$A$57)))))</f>
        <v>El control está diseñado y ejecutándose adecuadamente, cumple con la mitigación del riesgo. Se debe establecer planes de mejora puntuales dirigidas a su mantenimiento</v>
      </c>
      <c r="AQ81" s="31" t="s">
        <v>233</v>
      </c>
      <c r="AR81" s="32"/>
      <c r="AS81" s="32">
        <v>45565</v>
      </c>
      <c r="AT81" s="31" t="s">
        <v>752</v>
      </c>
    </row>
    <row r="82" spans="1:46" ht="99.75" x14ac:dyDescent="0.2">
      <c r="A82" s="2" t="s">
        <v>150</v>
      </c>
      <c r="B82" s="28" t="s">
        <v>151</v>
      </c>
      <c r="C82" s="33" t="s">
        <v>204</v>
      </c>
      <c r="D82" s="29" t="s">
        <v>234</v>
      </c>
      <c r="E82" s="28">
        <v>3</v>
      </c>
      <c r="F82" s="28" t="str">
        <f>VLOOKUP(E82,[1]Áreas!$D$1:$E$6,2,0)</f>
        <v>Posible</v>
      </c>
      <c r="G82" s="28">
        <v>20</v>
      </c>
      <c r="H82" s="28" t="str">
        <f>VLOOKUP(G82,[1]Áreas!$I$1:$J$6,2,0)</f>
        <v>Severo</v>
      </c>
      <c r="I82" s="28">
        <f t="shared" si="2"/>
        <v>60</v>
      </c>
      <c r="J82" s="28" t="str">
        <f>IFERROR(VLOOKUP(CONCATENATE(F82,H82),[1]Áreas!$E$8:$F$33,2,0)," ")</f>
        <v>Extremo</v>
      </c>
      <c r="K82" s="28" t="s">
        <v>753</v>
      </c>
      <c r="L82" s="28" t="s">
        <v>63</v>
      </c>
      <c r="M82" s="28" t="s">
        <v>194</v>
      </c>
      <c r="N82" s="28" t="s">
        <v>235</v>
      </c>
      <c r="O82" s="28" t="s">
        <v>46</v>
      </c>
      <c r="P82" s="30">
        <f>IFERROR(VLOOKUP(O82,'[1]Parámetros Paula V'!$B$2:$D$6,2,0)," ")</f>
        <v>60</v>
      </c>
      <c r="Q82" s="30" t="s">
        <v>38</v>
      </c>
      <c r="R82" s="30">
        <f>IFERROR(VLOOKUP(Q82,'[1]Parámetros Paula V'!$B$7:$D$8,2,0)," ")</f>
        <v>100</v>
      </c>
      <c r="S82" s="30" t="s">
        <v>38</v>
      </c>
      <c r="T82" s="30">
        <f>IFERROR(VLOOKUP(S82,'[1]Parámetros Paula V'!$B$9:$D$10,2,0)," ")</f>
        <v>20</v>
      </c>
      <c r="U82" s="30" t="s">
        <v>38</v>
      </c>
      <c r="V82" s="30">
        <f>IFERROR(VLOOKUP(U82,'[1]Parámetros Paula V'!$B$11:$D$12,2,0)," ")</f>
        <v>100</v>
      </c>
      <c r="W82" s="30" t="s">
        <v>48</v>
      </c>
      <c r="X82" s="30">
        <f>IFERROR(VLOOKUP(W82,'[1]Parámetros Paula V'!$B$13:$D$16,2,0)," ")</f>
        <v>40</v>
      </c>
      <c r="Y82" s="30">
        <f>IFERROR((R82*'[1]Parámetros Paula V'!$D$7)+(T82*'[1]Parámetros Paula V'!$D$9)+(V82*'[1]Parámetros Paula V'!$D$11)+(X82*'[1]Parámetros Paula V'!$D$13)," ")</f>
        <v>57</v>
      </c>
      <c r="Z82" s="30" t="s">
        <v>38</v>
      </c>
      <c r="AA82" s="30">
        <f>IFERROR(VLOOKUP(Z82,'[1]Parámetros Paula V'!$B$18:$D$20,2,0)," ")</f>
        <v>100</v>
      </c>
      <c r="AB82" s="30" t="s">
        <v>52</v>
      </c>
      <c r="AC82" s="30">
        <f>IFERROR(IF(Q82="No",20,VLOOKUP(AB82,'[1]Parámetros Paula V'!$B$23:$D$27,2,0))," ")</f>
        <v>60</v>
      </c>
      <c r="AD82" s="30" t="s">
        <v>40</v>
      </c>
      <c r="AE82" s="30">
        <f>IFERROR(VLOOKUP(AD82,'[1]Parámetros Paula V'!$B$29:$D$31,2,0)," ")</f>
        <v>80</v>
      </c>
      <c r="AF82" s="30" t="s">
        <v>41</v>
      </c>
      <c r="AG82" s="30">
        <f>IFERROR(VLOOKUP(AF82,'[1]Parámetros Paula V'!$B$34:$D$36,2,0)," ")</f>
        <v>40</v>
      </c>
      <c r="AH82" s="30" t="s">
        <v>42</v>
      </c>
      <c r="AI82" s="30">
        <f>IFERROR(VLOOKUP(AH82,'[1]Parámetros Paula V'!$B$38:$D$41,2,0)," ")</f>
        <v>80</v>
      </c>
      <c r="AJ82" s="30" t="s">
        <v>43</v>
      </c>
      <c r="AK82" s="30">
        <f>IFERROR(VLOOKUP(AJ82,'[1]Parámetros Paula V'!$B$43:$D$45,2,0)," ")</f>
        <v>80</v>
      </c>
      <c r="AL82" s="30" t="s">
        <v>38</v>
      </c>
      <c r="AM82" s="30">
        <f>IFERROR(VLOOKUP(AL82,'[1]Parámetros Paula V'!$B$46:$D$50,2,0)," ")</f>
        <v>100</v>
      </c>
      <c r="AN82" s="30">
        <f>IFERROR(IF(Q82="No",20,(AE82*'[1]Parámetros Paula V'!$D$29)+(AG82*'[1]Parámetros Paula V'!$D$34)+(AI82*'[1]Parámetros Paula V'!$D$38)+(AK82*'[1]Parámetros Paula V'!$D$43)+(AM82*'[1]Parámetros Paula V'!$D$49))," ")</f>
        <v>79</v>
      </c>
      <c r="AO82" s="30">
        <f t="shared" si="3"/>
        <v>71.2</v>
      </c>
      <c r="AP82" s="28" t="str">
        <f>IF(AO82=" "," ",IF(AO82&lt;='[1]Parámetros Paula V'!$C$53,'[1]Parámetros Paula V'!$A$53,IF(AO82&lt;='[1]Parámetros Paula V'!$C$54,'[1]Parámetros Paula V'!$A$54,IF(AO82&lt;='[1]Parámetros Paula V'!$C$55,'[1]Parámetros Paula V'!$A$55,IF(AO82&lt;='[1]Parámetros Paula V'!$C$56,'[1]Parámetros Paula V'!$A$56,'[1]Parámetros Paula V'!$A$57)))))</f>
        <v>El control está diseñado y ejecutándose adecuadamente, cumple con la mitigación del riesgo. Se debe establecer planes de mejora puntuales dirigidas a su mantenimiento</v>
      </c>
      <c r="AQ82" s="31"/>
      <c r="AR82" s="32"/>
      <c r="AS82" s="32"/>
      <c r="AT82" s="31" t="s">
        <v>754</v>
      </c>
    </row>
    <row r="83" spans="1:46" ht="99.75" x14ac:dyDescent="0.2">
      <c r="A83" s="2" t="s">
        <v>150</v>
      </c>
      <c r="B83" s="28" t="s">
        <v>151</v>
      </c>
      <c r="C83" s="33" t="s">
        <v>231</v>
      </c>
      <c r="D83" s="34">
        <v>45469</v>
      </c>
      <c r="E83" s="28">
        <v>3</v>
      </c>
      <c r="F83" s="28" t="str">
        <f>VLOOKUP(E83,[1]Áreas!$D$1:$E$6,2,0)</f>
        <v>Posible</v>
      </c>
      <c r="G83" s="28">
        <v>20</v>
      </c>
      <c r="H83" s="28" t="str">
        <f>VLOOKUP(G83,[1]Áreas!$I$1:$J$6,2,0)</f>
        <v>Severo</v>
      </c>
      <c r="I83" s="28">
        <f t="shared" si="2"/>
        <v>60</v>
      </c>
      <c r="J83" s="28" t="str">
        <f>IFERROR(VLOOKUP(CONCATENATE(F83,H83),[1]Áreas!$E$8:$F$33,2,0)," ")</f>
        <v>Extremo</v>
      </c>
      <c r="K83" s="28" t="s">
        <v>755</v>
      </c>
      <c r="L83" s="28" t="s">
        <v>63</v>
      </c>
      <c r="M83" s="28" t="s">
        <v>194</v>
      </c>
      <c r="N83" s="28" t="s">
        <v>231</v>
      </c>
      <c r="O83" s="28" t="s">
        <v>46</v>
      </c>
      <c r="P83" s="30">
        <f>IFERROR(VLOOKUP(O83,'[1]Parámetros Paula V'!$B$2:$D$6,2,0)," ")</f>
        <v>60</v>
      </c>
      <c r="Q83" s="30" t="s">
        <v>38</v>
      </c>
      <c r="R83" s="30">
        <f>IFERROR(VLOOKUP(Q83,'[1]Parámetros Paula V'!$B$7:$D$8,2,0)," ")</f>
        <v>100</v>
      </c>
      <c r="S83" s="30" t="s">
        <v>38</v>
      </c>
      <c r="T83" s="30">
        <f>IFERROR(VLOOKUP(S83,'[1]Parámetros Paula V'!$B$9:$D$10,2,0)," ")</f>
        <v>20</v>
      </c>
      <c r="U83" s="30" t="s">
        <v>38</v>
      </c>
      <c r="V83" s="30">
        <f>IFERROR(VLOOKUP(U83,'[1]Parámetros Paula V'!$B$11:$D$12,2,0)," ")</f>
        <v>100</v>
      </c>
      <c r="W83" s="30" t="s">
        <v>38</v>
      </c>
      <c r="X83" s="30">
        <f>IFERROR(VLOOKUP(W83,'[1]Parámetros Paula V'!$B$13:$D$16,2,0)," ")</f>
        <v>100</v>
      </c>
      <c r="Y83" s="30">
        <f>IFERROR((R83*'[1]Parámetros Paula V'!$D$7)+(T83*'[1]Parámetros Paula V'!$D$9)+(V83*'[1]Parámetros Paula V'!$D$11)+(X83*'[1]Parámetros Paula V'!$D$13)," ")</f>
        <v>72</v>
      </c>
      <c r="Z83" s="30" t="s">
        <v>38</v>
      </c>
      <c r="AA83" s="30">
        <f>IFERROR(VLOOKUP(Z83,'[1]Parámetros Paula V'!$B$18:$D$20,2,0)," ")</f>
        <v>100</v>
      </c>
      <c r="AB83" s="30" t="s">
        <v>39</v>
      </c>
      <c r="AC83" s="30">
        <f>IFERROR(IF(Q83="No",20,VLOOKUP(AB83,'[1]Parámetros Paula V'!$B$23:$D$27,2,0))," ")</f>
        <v>100</v>
      </c>
      <c r="AD83" s="30" t="s">
        <v>40</v>
      </c>
      <c r="AE83" s="30">
        <f>IFERROR(VLOOKUP(AD83,'[1]Parámetros Paula V'!$B$29:$D$31,2,0)," ")</f>
        <v>80</v>
      </c>
      <c r="AF83" s="30" t="s">
        <v>41</v>
      </c>
      <c r="AG83" s="30">
        <f>IFERROR(VLOOKUP(AF83,'[1]Parámetros Paula V'!$B$34:$D$36,2,0)," ")</f>
        <v>40</v>
      </c>
      <c r="AH83" s="30" t="s">
        <v>50</v>
      </c>
      <c r="AI83" s="30">
        <f>IFERROR(VLOOKUP(AH83,'[1]Parámetros Paula V'!$B$38:$D$41,2,0)," ")</f>
        <v>40</v>
      </c>
      <c r="AJ83" s="30" t="s">
        <v>51</v>
      </c>
      <c r="AK83" s="30">
        <f>IFERROR(VLOOKUP(AJ83,'[1]Parámetros Paula V'!$B$43:$D$45,2,0)," ")</f>
        <v>100</v>
      </c>
      <c r="AL83" s="30" t="s">
        <v>38</v>
      </c>
      <c r="AM83" s="30">
        <f>IFERROR(VLOOKUP(AL83,'[1]Parámetros Paula V'!$B$46:$D$50,2,0)," ")</f>
        <v>100</v>
      </c>
      <c r="AN83" s="30">
        <f>IFERROR(IF(Q83="No",20,(AE83*'[1]Parámetros Paula V'!$D$29)+(AG83*'[1]Parámetros Paula V'!$D$34)+(AI83*'[1]Parámetros Paula V'!$D$38)+(AK83*'[1]Parámetros Paula V'!$D$43)+(AM83*'[1]Parámetros Paula V'!$D$49))," ")</f>
        <v>79</v>
      </c>
      <c r="AO83" s="30">
        <f t="shared" si="3"/>
        <v>82.2</v>
      </c>
      <c r="AP83" s="28" t="str">
        <f>IF(AO83=" "," ",IF(AO83&lt;='[1]Parámetros Paula V'!$C$53,'[1]Parámetros Paula V'!$A$53,IF(AO83&lt;='[1]Parámetros Paula V'!$C$54,'[1]Parámetros Paula V'!$A$54,IF(AO83&lt;='[1]Parámetros Paula V'!$C$55,'[1]Parámetros Paula V'!$A$55,IF(AO83&lt;='[1]Parámetros Paula V'!$C$56,'[1]Parámetros Paula V'!$A$56,'[1]Parámetros Paula V'!$A$57)))))</f>
        <v>El control es óptimo, efectivo, eficiente, económicamente viable y ejecutándose adecuadamente.</v>
      </c>
      <c r="AQ83" s="31"/>
      <c r="AR83" s="32"/>
      <c r="AS83" s="32"/>
      <c r="AT83" s="31" t="s">
        <v>236</v>
      </c>
    </row>
    <row r="84" spans="1:46" ht="99.75" x14ac:dyDescent="0.2">
      <c r="A84" s="2" t="s">
        <v>150</v>
      </c>
      <c r="B84" s="28" t="s">
        <v>151</v>
      </c>
      <c r="C84" s="33" t="s">
        <v>231</v>
      </c>
      <c r="D84" s="34">
        <v>45469</v>
      </c>
      <c r="E84" s="28">
        <v>3</v>
      </c>
      <c r="F84" s="28" t="str">
        <f>VLOOKUP(E84,[1]Áreas!$D$1:$E$6,2,0)</f>
        <v>Posible</v>
      </c>
      <c r="G84" s="28">
        <v>20</v>
      </c>
      <c r="H84" s="28" t="str">
        <f>VLOOKUP(G84,[1]Áreas!$I$1:$J$6,2,0)</f>
        <v>Severo</v>
      </c>
      <c r="I84" s="28">
        <f t="shared" si="2"/>
        <v>60</v>
      </c>
      <c r="J84" s="28" t="str">
        <f>IFERROR(VLOOKUP(CONCATENATE(F84,H84),[1]Áreas!$E$8:$F$33,2,0)," ")</f>
        <v>Extremo</v>
      </c>
      <c r="K84" s="28" t="s">
        <v>237</v>
      </c>
      <c r="L84" s="28" t="s">
        <v>63</v>
      </c>
      <c r="M84" s="28" t="s">
        <v>194</v>
      </c>
      <c r="N84" s="28" t="s">
        <v>231</v>
      </c>
      <c r="O84" s="28" t="s">
        <v>37</v>
      </c>
      <c r="P84" s="30">
        <f>IFERROR(VLOOKUP(O84,'[1]Parámetros Paula V'!$B$2:$D$6,2,0)," ")</f>
        <v>80</v>
      </c>
      <c r="Q84" s="30" t="s">
        <v>38</v>
      </c>
      <c r="R84" s="30">
        <f>IFERROR(VLOOKUP(Q84,'[1]Parámetros Paula V'!$B$7:$D$8,2,0)," ")</f>
        <v>100</v>
      </c>
      <c r="S84" s="30" t="s">
        <v>47</v>
      </c>
      <c r="T84" s="30">
        <f>IFERROR(VLOOKUP(S84,'[1]Parámetros Paula V'!$B$9:$D$10,2,0)," ")</f>
        <v>100</v>
      </c>
      <c r="U84" s="30" t="s">
        <v>38</v>
      </c>
      <c r="V84" s="30">
        <f>IFERROR(VLOOKUP(U84,'[1]Parámetros Paula V'!$B$11:$D$12,2,0)," ")</f>
        <v>100</v>
      </c>
      <c r="W84" s="30" t="s">
        <v>38</v>
      </c>
      <c r="X84" s="30">
        <f>IFERROR(VLOOKUP(W84,'[1]Parámetros Paula V'!$B$13:$D$16,2,0)," ")</f>
        <v>100</v>
      </c>
      <c r="Y84" s="30">
        <f>IFERROR((R84*'[1]Parámetros Paula V'!$D$7)+(T84*'[1]Parámetros Paula V'!$D$9)+(V84*'[1]Parámetros Paula V'!$D$11)+(X84*'[1]Parámetros Paula V'!$D$13)," ")</f>
        <v>100</v>
      </c>
      <c r="Z84" s="30" t="s">
        <v>38</v>
      </c>
      <c r="AA84" s="30">
        <f>IFERROR(VLOOKUP(Z84,'[1]Parámetros Paula V'!$B$18:$D$20,2,0)," ")</f>
        <v>100</v>
      </c>
      <c r="AB84" s="30" t="s">
        <v>39</v>
      </c>
      <c r="AC84" s="30">
        <f>IFERROR(IF(Q84="No",20,VLOOKUP(AB84,'[1]Parámetros Paula V'!$B$23:$D$27,2,0))," ")</f>
        <v>100</v>
      </c>
      <c r="AD84" s="30" t="s">
        <v>40</v>
      </c>
      <c r="AE84" s="30">
        <f>IFERROR(VLOOKUP(AD84,'[1]Parámetros Paula V'!$B$29:$D$31,2,0)," ")</f>
        <v>80</v>
      </c>
      <c r="AF84" s="30" t="s">
        <v>41</v>
      </c>
      <c r="AG84" s="30">
        <f>IFERROR(VLOOKUP(AF84,'[1]Parámetros Paula V'!$B$34:$D$36,2,0)," ")</f>
        <v>40</v>
      </c>
      <c r="AH84" s="30" t="s">
        <v>50</v>
      </c>
      <c r="AI84" s="30">
        <f>IFERROR(VLOOKUP(AH84,'[1]Parámetros Paula V'!$B$38:$D$41,2,0)," ")</f>
        <v>40</v>
      </c>
      <c r="AJ84" s="30" t="s">
        <v>43</v>
      </c>
      <c r="AK84" s="30">
        <f>IFERROR(VLOOKUP(AJ84,'[1]Parámetros Paula V'!$B$43:$D$45,2,0)," ")</f>
        <v>80</v>
      </c>
      <c r="AL84" s="30" t="s">
        <v>38</v>
      </c>
      <c r="AM84" s="30">
        <f>IFERROR(VLOOKUP(AL84,'[1]Parámetros Paula V'!$B$46:$D$50,2,0)," ")</f>
        <v>100</v>
      </c>
      <c r="AN84" s="30">
        <f>IFERROR(IF(Q84="No",20,(AE84*'[1]Parámetros Paula V'!$D$29)+(AG84*'[1]Parámetros Paula V'!$D$34)+(AI84*'[1]Parámetros Paula V'!$D$38)+(AK84*'[1]Parámetros Paula V'!$D$43)+(AM84*'[1]Parámetros Paula V'!$D$49))," ")</f>
        <v>69</v>
      </c>
      <c r="AO84" s="30">
        <f t="shared" si="3"/>
        <v>89.8</v>
      </c>
      <c r="AP84" s="28" t="str">
        <f>IF(AO84=" "," ",IF(AO84&lt;='[1]Parámetros Paula V'!$C$53,'[1]Parámetros Paula V'!$A$53,IF(AO84&lt;='[1]Parámetros Paula V'!$C$54,'[1]Parámetros Paula V'!$A$54,IF(AO84&lt;='[1]Parámetros Paula V'!$C$55,'[1]Parámetros Paula V'!$A$55,IF(AO84&lt;='[1]Parámetros Paula V'!$C$56,'[1]Parámetros Paula V'!$A$56,'[1]Parámetros Paula V'!$A$57)))))</f>
        <v>El control es óptimo, efectivo, eficiente, económicamente viable y ejecutándose adecuadamente.</v>
      </c>
      <c r="AQ84" s="31"/>
      <c r="AR84" s="32"/>
      <c r="AS84" s="32"/>
      <c r="AT84" s="31" t="s">
        <v>756</v>
      </c>
    </row>
    <row r="85" spans="1:46" ht="126" x14ac:dyDescent="0.2">
      <c r="A85" s="2" t="s">
        <v>150</v>
      </c>
      <c r="B85" s="28" t="s">
        <v>151</v>
      </c>
      <c r="C85" s="28" t="s">
        <v>198</v>
      </c>
      <c r="D85" s="34">
        <v>45482</v>
      </c>
      <c r="E85" s="28">
        <v>3</v>
      </c>
      <c r="F85" s="28" t="str">
        <f>VLOOKUP(E85,[1]Áreas!$D$1:$E$6,2,0)</f>
        <v>Posible</v>
      </c>
      <c r="G85" s="28">
        <v>20</v>
      </c>
      <c r="H85" s="28" t="str">
        <f>VLOOKUP(G85,[1]Áreas!$I$1:$J$6,2,0)</f>
        <v>Severo</v>
      </c>
      <c r="I85" s="28">
        <f t="shared" si="2"/>
        <v>60</v>
      </c>
      <c r="J85" s="28" t="str">
        <f>IFERROR(VLOOKUP(CONCATENATE(F85,H85),[1]Áreas!$E$8:$F$33,2,0)," ")</f>
        <v>Extremo</v>
      </c>
      <c r="K85" s="28" t="s">
        <v>757</v>
      </c>
      <c r="L85" s="28" t="s">
        <v>63</v>
      </c>
      <c r="M85" s="28" t="s">
        <v>198</v>
      </c>
      <c r="N85" s="28" t="s">
        <v>198</v>
      </c>
      <c r="O85" s="28" t="s">
        <v>37</v>
      </c>
      <c r="P85" s="30">
        <f>IFERROR(VLOOKUP(O85,'[1]Parámetros Paula V'!$B$2:$D$6,2,0)," ")</f>
        <v>80</v>
      </c>
      <c r="Q85" s="30" t="s">
        <v>38</v>
      </c>
      <c r="R85" s="30">
        <f>IFERROR(VLOOKUP(Q85,'[1]Parámetros Paula V'!$B$7:$D$8,2,0)," ")</f>
        <v>100</v>
      </c>
      <c r="S85" s="30" t="s">
        <v>38</v>
      </c>
      <c r="T85" s="30">
        <f>IFERROR(VLOOKUP(S85,'[1]Parámetros Paula V'!$B$9:$D$10,2,0)," ")</f>
        <v>20</v>
      </c>
      <c r="U85" s="30" t="s">
        <v>38</v>
      </c>
      <c r="V85" s="30">
        <f>IFERROR(VLOOKUP(U85,'[1]Parámetros Paula V'!$B$11:$D$12,2,0)," ")</f>
        <v>100</v>
      </c>
      <c r="W85" s="30" t="s">
        <v>137</v>
      </c>
      <c r="X85" s="30">
        <f>IFERROR(VLOOKUP(W85,'[1]Parámetros Paula V'!$B$13:$D$16,2,0)," ")</f>
        <v>60</v>
      </c>
      <c r="Y85" s="30">
        <f>IFERROR((R85*'[1]Parámetros Paula V'!$D$7)+(T85*'[1]Parámetros Paula V'!$D$9)+(V85*'[1]Parámetros Paula V'!$D$11)+(X85*'[1]Parámetros Paula V'!$D$13)," ")</f>
        <v>62</v>
      </c>
      <c r="Z85" s="30" t="s">
        <v>38</v>
      </c>
      <c r="AA85" s="30">
        <f>IFERROR(VLOOKUP(Z85,'[1]Parámetros Paula V'!$B$18:$D$20,2,0)," ")</f>
        <v>100</v>
      </c>
      <c r="AB85" s="30" t="s">
        <v>39</v>
      </c>
      <c r="AC85" s="30">
        <f>IFERROR(IF(Q85="No",20,VLOOKUP(AB85,'[1]Parámetros Paula V'!$B$23:$D$27,2,0))," ")</f>
        <v>100</v>
      </c>
      <c r="AD85" s="30" t="s">
        <v>40</v>
      </c>
      <c r="AE85" s="30">
        <f>IFERROR(VLOOKUP(AD85,'[1]Parámetros Paula V'!$B$29:$D$31,2,0)," ")</f>
        <v>80</v>
      </c>
      <c r="AF85" s="30" t="s">
        <v>41</v>
      </c>
      <c r="AG85" s="30">
        <f>IFERROR(VLOOKUP(AF85,'[1]Parámetros Paula V'!$B$34:$D$36,2,0)," ")</f>
        <v>40</v>
      </c>
      <c r="AH85" s="30" t="s">
        <v>50</v>
      </c>
      <c r="AI85" s="30">
        <f>IFERROR(VLOOKUP(AH85,'[1]Parámetros Paula V'!$B$38:$D$41,2,0)," ")</f>
        <v>40</v>
      </c>
      <c r="AJ85" s="30" t="s">
        <v>51</v>
      </c>
      <c r="AK85" s="30">
        <f>IFERROR(VLOOKUP(AJ85,'[1]Parámetros Paula V'!$B$43:$D$45,2,0)," ")</f>
        <v>100</v>
      </c>
      <c r="AL85" s="30" t="s">
        <v>38</v>
      </c>
      <c r="AM85" s="30">
        <f>IFERROR(VLOOKUP(AL85,'[1]Parámetros Paula V'!$B$46:$D$50,2,0)," ")</f>
        <v>100</v>
      </c>
      <c r="AN85" s="30">
        <f>IFERROR(IF(Q85="No",20,(AE85*'[1]Parámetros Paula V'!$D$29)+(AG85*'[1]Parámetros Paula V'!$D$34)+(AI85*'[1]Parámetros Paula V'!$D$38)+(AK85*'[1]Parámetros Paula V'!$D$43)+(AM85*'[1]Parámetros Paula V'!$D$49))," ")</f>
        <v>79</v>
      </c>
      <c r="AO85" s="30">
        <f t="shared" si="3"/>
        <v>84.2</v>
      </c>
      <c r="AP85" s="28" t="str">
        <f>IF(AO85=" "," ",IF(AO85&lt;='[1]Parámetros Paula V'!$C$53,'[1]Parámetros Paula V'!$A$53,IF(AO85&lt;='[1]Parámetros Paula V'!$C$54,'[1]Parámetros Paula V'!$A$54,IF(AO85&lt;='[1]Parámetros Paula V'!$C$55,'[1]Parámetros Paula V'!$A$55,IF(AO85&lt;='[1]Parámetros Paula V'!$C$56,'[1]Parámetros Paula V'!$A$56,'[1]Parámetros Paula V'!$A$57)))))</f>
        <v>El control es óptimo, efectivo, eficiente, económicamente viable y ejecutándose adecuadamente.</v>
      </c>
      <c r="AQ85" s="31" t="s">
        <v>238</v>
      </c>
      <c r="AR85" s="32"/>
      <c r="AS85" s="32">
        <v>45565</v>
      </c>
      <c r="AT85" s="31" t="s">
        <v>758</v>
      </c>
    </row>
    <row r="86" spans="1:46" ht="99.75" x14ac:dyDescent="0.2">
      <c r="A86" s="2" t="s">
        <v>150</v>
      </c>
      <c r="B86" s="28" t="s">
        <v>151</v>
      </c>
      <c r="C86" s="28" t="s">
        <v>198</v>
      </c>
      <c r="D86" s="29">
        <v>45482</v>
      </c>
      <c r="E86" s="28">
        <v>3</v>
      </c>
      <c r="F86" s="28" t="str">
        <f>VLOOKUP(E86,[1]Áreas!$D$1:$E$6,2,0)</f>
        <v>Posible</v>
      </c>
      <c r="G86" s="28">
        <v>20</v>
      </c>
      <c r="H86" s="28" t="str">
        <f>VLOOKUP(G86,[1]Áreas!$I$1:$J$6,2,0)</f>
        <v>Severo</v>
      </c>
      <c r="I86" s="28">
        <f t="shared" si="2"/>
        <v>60</v>
      </c>
      <c r="J86" s="28" t="str">
        <f>IFERROR(VLOOKUP(CONCATENATE(F86,H86),[1]Áreas!$E$8:$F$33,2,0)," ")</f>
        <v>Extremo</v>
      </c>
      <c r="K86" s="28" t="s">
        <v>239</v>
      </c>
      <c r="L86" s="28" t="s">
        <v>63</v>
      </c>
      <c r="M86" s="28" t="s">
        <v>198</v>
      </c>
      <c r="N86" s="28" t="s">
        <v>198</v>
      </c>
      <c r="O86" s="28" t="s">
        <v>37</v>
      </c>
      <c r="P86" s="30">
        <f>IFERROR(VLOOKUP(O86,'[1]Parámetros Paula V'!$B$2:$D$6,2,0)," ")</f>
        <v>80</v>
      </c>
      <c r="Q86" s="30" t="s">
        <v>38</v>
      </c>
      <c r="R86" s="30">
        <f>IFERROR(VLOOKUP(Q86,'[1]Parámetros Paula V'!$B$7:$D$8,2,0)," ")</f>
        <v>100</v>
      </c>
      <c r="S86" s="30" t="s">
        <v>38</v>
      </c>
      <c r="T86" s="30">
        <f>IFERROR(VLOOKUP(S86,'[1]Parámetros Paula V'!$B$9:$D$10,2,0)," ")</f>
        <v>20</v>
      </c>
      <c r="U86" s="30" t="s">
        <v>38</v>
      </c>
      <c r="V86" s="30">
        <f>IFERROR(VLOOKUP(U86,'[1]Parámetros Paula V'!$B$11:$D$12,2,0)," ")</f>
        <v>100</v>
      </c>
      <c r="W86" s="30" t="s">
        <v>38</v>
      </c>
      <c r="X86" s="30">
        <f>IFERROR(VLOOKUP(W86,'[1]Parámetros Paula V'!$B$13:$D$16,2,0)," ")</f>
        <v>100</v>
      </c>
      <c r="Y86" s="30">
        <f>IFERROR((R86*'[1]Parámetros Paula V'!$D$7)+(T86*'[1]Parámetros Paula V'!$D$9)+(V86*'[1]Parámetros Paula V'!$D$11)+(X86*'[1]Parámetros Paula V'!$D$13)," ")</f>
        <v>72</v>
      </c>
      <c r="Z86" s="30" t="s">
        <v>38</v>
      </c>
      <c r="AA86" s="30">
        <f>IFERROR(VLOOKUP(Z86,'[1]Parámetros Paula V'!$B$18:$D$20,2,0)," ")</f>
        <v>100</v>
      </c>
      <c r="AB86" s="30" t="s">
        <v>39</v>
      </c>
      <c r="AC86" s="30">
        <f>IFERROR(IF(Q86="No",20,VLOOKUP(AB86,'[1]Parámetros Paula V'!$B$23:$D$27,2,0))," ")</f>
        <v>100</v>
      </c>
      <c r="AD86" s="30" t="s">
        <v>40</v>
      </c>
      <c r="AE86" s="30">
        <f>IFERROR(VLOOKUP(AD86,'[1]Parámetros Paula V'!$B$29:$D$31,2,0)," ")</f>
        <v>80</v>
      </c>
      <c r="AF86" s="30" t="s">
        <v>41</v>
      </c>
      <c r="AG86" s="30">
        <f>IFERROR(VLOOKUP(AF86,'[1]Parámetros Paula V'!$B$34:$D$36,2,0)," ")</f>
        <v>40</v>
      </c>
      <c r="AH86" s="30" t="s">
        <v>50</v>
      </c>
      <c r="AI86" s="30">
        <f>IFERROR(VLOOKUP(AH86,'[1]Parámetros Paula V'!$B$38:$D$41,2,0)," ")</f>
        <v>40</v>
      </c>
      <c r="AJ86" s="30" t="s">
        <v>43</v>
      </c>
      <c r="AK86" s="30">
        <f>IFERROR(VLOOKUP(AJ86,'[1]Parámetros Paula V'!$B$43:$D$45,2,0)," ")</f>
        <v>80</v>
      </c>
      <c r="AL86" s="30" t="s">
        <v>38</v>
      </c>
      <c r="AM86" s="30">
        <f>IFERROR(VLOOKUP(AL86,'[1]Parámetros Paula V'!$B$46:$D$50,2,0)," ")</f>
        <v>100</v>
      </c>
      <c r="AN86" s="30">
        <f>IFERROR(IF(Q86="No",20,(AE86*'[1]Parámetros Paula V'!$D$29)+(AG86*'[1]Parámetros Paula V'!$D$34)+(AI86*'[1]Parámetros Paula V'!$D$38)+(AK86*'[1]Parámetros Paula V'!$D$43)+(AM86*'[1]Parámetros Paula V'!$D$49))," ")</f>
        <v>69</v>
      </c>
      <c r="AO86" s="30">
        <f t="shared" si="3"/>
        <v>84.2</v>
      </c>
      <c r="AP86" s="28" t="str">
        <f>IF(AO86=" "," ",IF(AO86&lt;='[1]Parámetros Paula V'!$C$53,'[1]Parámetros Paula V'!$A$53,IF(AO86&lt;='[1]Parámetros Paula V'!$C$54,'[1]Parámetros Paula V'!$A$54,IF(AO86&lt;='[1]Parámetros Paula V'!$C$55,'[1]Parámetros Paula V'!$A$55,IF(AO86&lt;='[1]Parámetros Paula V'!$C$56,'[1]Parámetros Paula V'!$A$56,'[1]Parámetros Paula V'!$A$57)))))</f>
        <v>El control es óptimo, efectivo, eficiente, económicamente viable y ejecutándose adecuadamente.</v>
      </c>
      <c r="AQ86" s="31" t="s">
        <v>759</v>
      </c>
      <c r="AR86" s="32"/>
      <c r="AS86" s="32">
        <v>45657</v>
      </c>
      <c r="AT86" s="31" t="s">
        <v>240</v>
      </c>
    </row>
    <row r="87" spans="1:46" ht="99.75" x14ac:dyDescent="0.25">
      <c r="A87" s="2" t="s">
        <v>150</v>
      </c>
      <c r="B87" s="28" t="s">
        <v>151</v>
      </c>
      <c r="C87" s="28" t="s">
        <v>198</v>
      </c>
      <c r="D87" s="34">
        <v>45482</v>
      </c>
      <c r="E87" s="28">
        <v>3</v>
      </c>
      <c r="F87" s="28" t="str">
        <f>VLOOKUP(E87,[1]Áreas!$D$1:$E$6,2,0)</f>
        <v>Posible</v>
      </c>
      <c r="G87" s="28">
        <v>20</v>
      </c>
      <c r="H87" s="28" t="str">
        <f>VLOOKUP(G87,[1]Áreas!$I$1:$J$6,2,0)</f>
        <v>Severo</v>
      </c>
      <c r="I87" s="28">
        <f t="shared" si="2"/>
        <v>60</v>
      </c>
      <c r="J87" s="28" t="str">
        <f>IFERROR(VLOOKUP(CONCATENATE(F87,H87),[1]Áreas!$E$8:$F$33,2,0)," ")</f>
        <v>Extremo</v>
      </c>
      <c r="K87" s="28" t="s">
        <v>760</v>
      </c>
      <c r="L87" s="28" t="s">
        <v>63</v>
      </c>
      <c r="M87" s="28" t="s">
        <v>198</v>
      </c>
      <c r="N87" s="28" t="s">
        <v>198</v>
      </c>
      <c r="O87" s="28" t="s">
        <v>58</v>
      </c>
      <c r="P87" s="30">
        <f>IFERROR(VLOOKUP(O87,'[1]Parámetros Paula V'!$B$2:$D$6,2,0)," ")</f>
        <v>100</v>
      </c>
      <c r="Q87" s="30" t="s">
        <v>38</v>
      </c>
      <c r="R87" s="30">
        <f>IFERROR(VLOOKUP(Q87,'[1]Parámetros Paula V'!$B$7:$D$8,2,0)," ")</f>
        <v>100</v>
      </c>
      <c r="S87" s="30" t="s">
        <v>38</v>
      </c>
      <c r="T87" s="30">
        <f>IFERROR(VLOOKUP(S87,'[1]Parámetros Paula V'!$B$9:$D$10,2,0)," ")</f>
        <v>20</v>
      </c>
      <c r="U87" s="30" t="s">
        <v>38</v>
      </c>
      <c r="V87" s="30">
        <f>IFERROR(VLOOKUP(U87,'[1]Parámetros Paula V'!$B$11:$D$12,2,0)," ")</f>
        <v>100</v>
      </c>
      <c r="W87" s="30" t="s">
        <v>38</v>
      </c>
      <c r="X87" s="30">
        <f>IFERROR(VLOOKUP(W87,'[1]Parámetros Paula V'!$B$13:$D$16,2,0)," ")</f>
        <v>100</v>
      </c>
      <c r="Y87" s="30">
        <f>IFERROR((R87*'[1]Parámetros Paula V'!$D$7)+(T87*'[1]Parámetros Paula V'!$D$9)+(V87*'[1]Parámetros Paula V'!$D$11)+(X87*'[1]Parámetros Paula V'!$D$13)," ")</f>
        <v>72</v>
      </c>
      <c r="Z87" s="30" t="s">
        <v>38</v>
      </c>
      <c r="AA87" s="30">
        <f>IFERROR(VLOOKUP(Z87,'[1]Parámetros Paula V'!$B$18:$D$20,2,0)," ")</f>
        <v>100</v>
      </c>
      <c r="AB87" s="30" t="s">
        <v>39</v>
      </c>
      <c r="AC87" s="30">
        <f>IFERROR(IF(Q87="No",20,VLOOKUP(AB87,'[1]Parámetros Paula V'!$B$23:$D$27,2,0))," ")</f>
        <v>100</v>
      </c>
      <c r="AD87" s="30" t="s">
        <v>40</v>
      </c>
      <c r="AE87" s="30">
        <f>IFERROR(VLOOKUP(AD87,'[1]Parámetros Paula V'!$B$29:$D$31,2,0)," ")</f>
        <v>80</v>
      </c>
      <c r="AF87" s="30" t="s">
        <v>41</v>
      </c>
      <c r="AG87" s="30">
        <f>IFERROR(VLOOKUP(AF87,'[1]Parámetros Paula V'!$B$34:$D$36,2,0)," ")</f>
        <v>40</v>
      </c>
      <c r="AH87" s="30" t="s">
        <v>50</v>
      </c>
      <c r="AI87" s="30">
        <f>IFERROR(VLOOKUP(AH87,'[1]Parámetros Paula V'!$B$38:$D$41,2,0)," ")</f>
        <v>40</v>
      </c>
      <c r="AJ87" s="30" t="s">
        <v>51</v>
      </c>
      <c r="AK87" s="30">
        <f>IFERROR(VLOOKUP(AJ87,'[1]Parámetros Paula V'!$B$43:$D$45,2,0)," ")</f>
        <v>100</v>
      </c>
      <c r="AL87" s="30" t="s">
        <v>38</v>
      </c>
      <c r="AM87" s="30">
        <f>IFERROR(VLOOKUP(AL87,'[1]Parámetros Paula V'!$B$46:$D$50,2,0)," ")</f>
        <v>100</v>
      </c>
      <c r="AN87" s="30">
        <f>IFERROR(IF(Q87="No",20,(AE87*'[1]Parámetros Paula V'!$D$29)+(AG87*'[1]Parámetros Paula V'!$D$34)+(AI87*'[1]Parámetros Paula V'!$D$38)+(AK87*'[1]Parámetros Paula V'!$D$43)+(AM87*'[1]Parámetros Paula V'!$D$49))," ")</f>
        <v>79</v>
      </c>
      <c r="AO87" s="30">
        <f t="shared" si="3"/>
        <v>90.2</v>
      </c>
      <c r="AP87" s="28" t="str">
        <f>IF(AO87=" "," ",IF(AO87&lt;='[1]Parámetros Paula V'!$C$53,'[1]Parámetros Paula V'!$A$53,IF(AO87&lt;='[1]Parámetros Paula V'!$C$54,'[1]Parámetros Paula V'!$A$54,IF(AO87&lt;='[1]Parámetros Paula V'!$C$55,'[1]Parámetros Paula V'!$A$55,IF(AO87&lt;='[1]Parámetros Paula V'!$C$56,'[1]Parámetros Paula V'!$A$56,'[1]Parámetros Paula V'!$A$57)))))</f>
        <v>El control es óptimo, efectivo, eficiente, económicamente viable y ejecutándose adecuadamente.</v>
      </c>
      <c r="AQ87" s="31"/>
      <c r="AR87" s="38"/>
      <c r="AS87" s="32"/>
      <c r="AT87" s="31"/>
    </row>
    <row r="88" spans="1:46" ht="99.75" x14ac:dyDescent="0.2">
      <c r="A88" s="2" t="s">
        <v>150</v>
      </c>
      <c r="B88" s="28" t="s">
        <v>151</v>
      </c>
      <c r="C88" s="28" t="s">
        <v>198</v>
      </c>
      <c r="D88" s="29">
        <v>45482</v>
      </c>
      <c r="E88" s="28">
        <v>3</v>
      </c>
      <c r="F88" s="28" t="str">
        <f>VLOOKUP(E88,[1]Áreas!$D$1:$E$6,2,0)</f>
        <v>Posible</v>
      </c>
      <c r="G88" s="28">
        <v>20</v>
      </c>
      <c r="H88" s="28" t="str">
        <f>VLOOKUP(G88,[1]Áreas!$I$1:$J$6,2,0)</f>
        <v>Severo</v>
      </c>
      <c r="I88" s="28">
        <f t="shared" si="2"/>
        <v>60</v>
      </c>
      <c r="J88" s="28" t="str">
        <f>IFERROR(VLOOKUP(CONCATENATE(F88,H88),[1]Áreas!$E$8:$F$33,2,0)," ")</f>
        <v>Extremo</v>
      </c>
      <c r="K88" s="28" t="s">
        <v>241</v>
      </c>
      <c r="L88" s="28" t="s">
        <v>63</v>
      </c>
      <c r="M88" s="28" t="s">
        <v>198</v>
      </c>
      <c r="N88" s="28" t="s">
        <v>242</v>
      </c>
      <c r="O88" s="28" t="s">
        <v>37</v>
      </c>
      <c r="P88" s="30">
        <f>IFERROR(VLOOKUP(O88,'[1]Parámetros Paula V'!$B$2:$D$6,2,0)," ")</f>
        <v>80</v>
      </c>
      <c r="Q88" s="30" t="s">
        <v>38</v>
      </c>
      <c r="R88" s="30">
        <f>IFERROR(VLOOKUP(Q88,'[1]Parámetros Paula V'!$B$7:$D$8,2,0)," ")</f>
        <v>100</v>
      </c>
      <c r="S88" s="30" t="s">
        <v>38</v>
      </c>
      <c r="T88" s="30">
        <f>IFERROR(VLOOKUP(S88,'[1]Parámetros Paula V'!$B$9:$D$10,2,0)," ")</f>
        <v>20</v>
      </c>
      <c r="U88" s="30" t="s">
        <v>38</v>
      </c>
      <c r="V88" s="30">
        <f>IFERROR(VLOOKUP(U88,'[1]Parámetros Paula V'!$B$11:$D$12,2,0)," ")</f>
        <v>100</v>
      </c>
      <c r="W88" s="30" t="s">
        <v>38</v>
      </c>
      <c r="X88" s="30">
        <f>IFERROR(VLOOKUP(W88,'[1]Parámetros Paula V'!$B$13:$D$16,2,0)," ")</f>
        <v>100</v>
      </c>
      <c r="Y88" s="30">
        <f>IFERROR((R88*'[1]Parámetros Paula V'!$D$7)+(T88*'[1]Parámetros Paula V'!$D$9)+(V88*'[1]Parámetros Paula V'!$D$11)+(X88*'[1]Parámetros Paula V'!$D$13)," ")</f>
        <v>72</v>
      </c>
      <c r="Z88" s="30" t="s">
        <v>38</v>
      </c>
      <c r="AA88" s="30">
        <f>IFERROR(VLOOKUP(Z88,'[1]Parámetros Paula V'!$B$18:$D$20,2,0)," ")</f>
        <v>100</v>
      </c>
      <c r="AB88" s="30" t="s">
        <v>39</v>
      </c>
      <c r="AC88" s="30">
        <f>IFERROR(IF(Q88="No",20,VLOOKUP(AB88,'[1]Parámetros Paula V'!$B$23:$D$27,2,0))," ")</f>
        <v>100</v>
      </c>
      <c r="AD88" s="30" t="s">
        <v>40</v>
      </c>
      <c r="AE88" s="30">
        <f>IFERROR(VLOOKUP(AD88,'[1]Parámetros Paula V'!$B$29:$D$31,2,0)," ")</f>
        <v>80</v>
      </c>
      <c r="AF88" s="30" t="s">
        <v>41</v>
      </c>
      <c r="AG88" s="30">
        <f>IFERROR(VLOOKUP(AF88,'[1]Parámetros Paula V'!$B$34:$D$36,2,0)," ")</f>
        <v>40</v>
      </c>
      <c r="AH88" s="30" t="s">
        <v>50</v>
      </c>
      <c r="AI88" s="30">
        <f>IFERROR(VLOOKUP(AH88,'[1]Parámetros Paula V'!$B$38:$D$41,2,0)," ")</f>
        <v>40</v>
      </c>
      <c r="AJ88" s="30" t="s">
        <v>51</v>
      </c>
      <c r="AK88" s="30">
        <f>IFERROR(VLOOKUP(AJ88,'[1]Parámetros Paula V'!$B$43:$D$45,2,0)," ")</f>
        <v>100</v>
      </c>
      <c r="AL88" s="30" t="s">
        <v>47</v>
      </c>
      <c r="AM88" s="30">
        <f>IFERROR(VLOOKUP(AL88,'[1]Parámetros Paula V'!$B$46:$D$50,2,0)," ")</f>
        <v>20</v>
      </c>
      <c r="AN88" s="30">
        <f>IFERROR(IF(Q88="No",20,(AE88*'[1]Parámetros Paula V'!$D$29)+(AG88*'[1]Parámetros Paula V'!$D$34)+(AI88*'[1]Parámetros Paula V'!$D$38)+(AK88*'[1]Parámetros Paula V'!$D$43)+(AM88*'[1]Parámetros Paula V'!$D$49))," ")</f>
        <v>71</v>
      </c>
      <c r="AO88" s="30">
        <f t="shared" si="3"/>
        <v>84.6</v>
      </c>
      <c r="AP88" s="28" t="str">
        <f>IF(AO88=" "," ",IF(AO88&lt;='[1]Parámetros Paula V'!$C$53,'[1]Parámetros Paula V'!$A$53,IF(AO88&lt;='[1]Parámetros Paula V'!$C$54,'[1]Parámetros Paula V'!$A$54,IF(AO88&lt;='[1]Parámetros Paula V'!$C$55,'[1]Parámetros Paula V'!$A$55,IF(AO88&lt;='[1]Parámetros Paula V'!$C$56,'[1]Parámetros Paula V'!$A$56,'[1]Parámetros Paula V'!$A$57)))))</f>
        <v>El control es óptimo, efectivo, eficiente, económicamente viable y ejecutándose adecuadamente.</v>
      </c>
      <c r="AQ88" s="31"/>
      <c r="AR88" s="32"/>
      <c r="AS88" s="32"/>
      <c r="AT88" s="31" t="s">
        <v>243</v>
      </c>
    </row>
    <row r="89" spans="1:46" ht="99.75" x14ac:dyDescent="0.2">
      <c r="A89" s="2" t="s">
        <v>150</v>
      </c>
      <c r="B89" s="28" t="s">
        <v>151</v>
      </c>
      <c r="C89" s="28" t="s">
        <v>198</v>
      </c>
      <c r="D89" s="29">
        <v>45482</v>
      </c>
      <c r="E89" s="28">
        <v>3</v>
      </c>
      <c r="F89" s="28" t="str">
        <f>VLOOKUP(E89,[1]Áreas!$D$1:$E$6,2,0)</f>
        <v>Posible</v>
      </c>
      <c r="G89" s="28">
        <v>20</v>
      </c>
      <c r="H89" s="28" t="str">
        <f>VLOOKUP(G89,[1]Áreas!$I$1:$J$6,2,0)</f>
        <v>Severo</v>
      </c>
      <c r="I89" s="28">
        <f t="shared" si="2"/>
        <v>60</v>
      </c>
      <c r="J89" s="28" t="str">
        <f>IFERROR(VLOOKUP(CONCATENATE(F89,H89),[1]Áreas!$E$8:$F$33,2,0)," ")</f>
        <v>Extremo</v>
      </c>
      <c r="K89" s="28" t="s">
        <v>244</v>
      </c>
      <c r="L89" s="28" t="s">
        <v>63</v>
      </c>
      <c r="M89" s="28" t="s">
        <v>198</v>
      </c>
      <c r="N89" s="28" t="s">
        <v>242</v>
      </c>
      <c r="O89" s="28" t="s">
        <v>58</v>
      </c>
      <c r="P89" s="30">
        <f>IFERROR(VLOOKUP(O89,'[1]Parámetros Paula V'!$B$2:$D$6,2,0)," ")</f>
        <v>100</v>
      </c>
      <c r="Q89" s="30" t="s">
        <v>38</v>
      </c>
      <c r="R89" s="30">
        <f>IFERROR(VLOOKUP(Q89,'[1]Parámetros Paula V'!$B$7:$D$8,2,0)," ")</f>
        <v>100</v>
      </c>
      <c r="S89" s="30" t="s">
        <v>38</v>
      </c>
      <c r="T89" s="30">
        <f>IFERROR(VLOOKUP(S89,'[1]Parámetros Paula V'!$B$9:$D$10,2,0)," ")</f>
        <v>20</v>
      </c>
      <c r="U89" s="30" t="s">
        <v>38</v>
      </c>
      <c r="V89" s="30">
        <f>IFERROR(VLOOKUP(U89,'[1]Parámetros Paula V'!$B$11:$D$12,2,0)," ")</f>
        <v>100</v>
      </c>
      <c r="W89" s="30" t="s">
        <v>38</v>
      </c>
      <c r="X89" s="30">
        <f>IFERROR(VLOOKUP(W89,'[1]Parámetros Paula V'!$B$13:$D$16,2,0)," ")</f>
        <v>100</v>
      </c>
      <c r="Y89" s="30">
        <f>IFERROR((R89*'[1]Parámetros Paula V'!$D$7)+(T89*'[1]Parámetros Paula V'!$D$9)+(V89*'[1]Parámetros Paula V'!$D$11)+(X89*'[1]Parámetros Paula V'!$D$13)," ")</f>
        <v>72</v>
      </c>
      <c r="Z89" s="30" t="s">
        <v>38</v>
      </c>
      <c r="AA89" s="30">
        <f>IFERROR(VLOOKUP(Z89,'[1]Parámetros Paula V'!$B$18:$D$20,2,0)," ")</f>
        <v>100</v>
      </c>
      <c r="AB89" s="30" t="s">
        <v>39</v>
      </c>
      <c r="AC89" s="30">
        <f>IFERROR(IF(Q89="No",20,VLOOKUP(AB89,'[1]Parámetros Paula V'!$B$23:$D$27,2,0))," ")</f>
        <v>100</v>
      </c>
      <c r="AD89" s="30" t="s">
        <v>40</v>
      </c>
      <c r="AE89" s="30">
        <f>IFERROR(VLOOKUP(AD89,'[1]Parámetros Paula V'!$B$29:$D$31,2,0)," ")</f>
        <v>80</v>
      </c>
      <c r="AF89" s="30" t="s">
        <v>41</v>
      </c>
      <c r="AG89" s="30">
        <f>IFERROR(VLOOKUP(AF89,'[1]Parámetros Paula V'!$B$34:$D$36,2,0)," ")</f>
        <v>40</v>
      </c>
      <c r="AH89" s="30" t="s">
        <v>59</v>
      </c>
      <c r="AI89" s="30">
        <f>IFERROR(VLOOKUP(AH89,'[1]Parámetros Paula V'!$B$38:$D$41,2,0)," ")</f>
        <v>100</v>
      </c>
      <c r="AJ89" s="30" t="s">
        <v>43</v>
      </c>
      <c r="AK89" s="30">
        <f>IFERROR(VLOOKUP(AJ89,'[1]Parámetros Paula V'!$B$43:$D$45,2,0)," ")</f>
        <v>80</v>
      </c>
      <c r="AL89" s="30" t="s">
        <v>38</v>
      </c>
      <c r="AM89" s="30">
        <f>IFERROR(VLOOKUP(AL89,'[1]Parámetros Paula V'!$B$46:$D$50,2,0)," ")</f>
        <v>100</v>
      </c>
      <c r="AN89" s="30">
        <f>IFERROR(IF(Q89="No",20,(AE89*'[1]Parámetros Paula V'!$D$29)+(AG89*'[1]Parámetros Paula V'!$D$34)+(AI89*'[1]Parámetros Paula V'!$D$38)+(AK89*'[1]Parámetros Paula V'!$D$43)+(AM89*'[1]Parámetros Paula V'!$D$49))," ")</f>
        <v>84</v>
      </c>
      <c r="AO89" s="30">
        <f t="shared" si="3"/>
        <v>91.2</v>
      </c>
      <c r="AP89" s="28" t="str">
        <f>IF(AO89=" "," ",IF(AO89&lt;='[1]Parámetros Paula V'!$C$53,'[1]Parámetros Paula V'!$A$53,IF(AO89&lt;='[1]Parámetros Paula V'!$C$54,'[1]Parámetros Paula V'!$A$54,IF(AO89&lt;='[1]Parámetros Paula V'!$C$55,'[1]Parámetros Paula V'!$A$55,IF(AO89&lt;='[1]Parámetros Paula V'!$C$56,'[1]Parámetros Paula V'!$A$56,'[1]Parámetros Paula V'!$A$57)))))</f>
        <v>El control es óptimo, efectivo, eficiente, económicamente viable y ejecutándose adecuadamente.</v>
      </c>
      <c r="AQ89" s="31"/>
      <c r="AR89" s="32"/>
      <c r="AS89" s="32"/>
      <c r="AT89" s="31" t="s">
        <v>761</v>
      </c>
    </row>
    <row r="90" spans="1:46" ht="99.75" x14ac:dyDescent="0.2">
      <c r="A90" s="2" t="s">
        <v>150</v>
      </c>
      <c r="B90" s="28" t="s">
        <v>151</v>
      </c>
      <c r="C90" s="28" t="s">
        <v>198</v>
      </c>
      <c r="D90" s="29">
        <v>45482</v>
      </c>
      <c r="E90" s="28">
        <v>3</v>
      </c>
      <c r="F90" s="28" t="str">
        <f>VLOOKUP(E90,[1]Áreas!$D$1:$E$6,2,0)</f>
        <v>Posible</v>
      </c>
      <c r="G90" s="28">
        <v>20</v>
      </c>
      <c r="H90" s="28" t="str">
        <f>VLOOKUP(G90,[1]Áreas!$I$1:$J$6,2,0)</f>
        <v>Severo</v>
      </c>
      <c r="I90" s="28">
        <f t="shared" si="2"/>
        <v>60</v>
      </c>
      <c r="J90" s="28" t="str">
        <f>IFERROR(VLOOKUP(CONCATENATE(F90,H90),[1]Áreas!$E$8:$F$33,2,0)," ")</f>
        <v>Extremo</v>
      </c>
      <c r="K90" s="28" t="s">
        <v>245</v>
      </c>
      <c r="L90" s="28" t="s">
        <v>63</v>
      </c>
      <c r="M90" s="28" t="s">
        <v>198</v>
      </c>
      <c r="N90" s="28" t="s">
        <v>198</v>
      </c>
      <c r="O90" s="28" t="s">
        <v>58</v>
      </c>
      <c r="P90" s="30">
        <f>IFERROR(VLOOKUP(O90,'[1]Parámetros Paula V'!$B$2:$D$6,2,0)," ")</f>
        <v>100</v>
      </c>
      <c r="Q90" s="30" t="s">
        <v>38</v>
      </c>
      <c r="R90" s="30">
        <f>IFERROR(VLOOKUP(Q90,'[1]Parámetros Paula V'!$B$7:$D$8,2,0)," ")</f>
        <v>100</v>
      </c>
      <c r="S90" s="30" t="s">
        <v>38</v>
      </c>
      <c r="T90" s="30">
        <f>IFERROR(VLOOKUP(S90,'[1]Parámetros Paula V'!$B$9:$D$10,2,0)," ")</f>
        <v>20</v>
      </c>
      <c r="U90" s="30" t="s">
        <v>38</v>
      </c>
      <c r="V90" s="30">
        <f>IFERROR(VLOOKUP(U90,'[1]Parámetros Paula V'!$B$11:$D$12,2,0)," ")</f>
        <v>100</v>
      </c>
      <c r="W90" s="30" t="s">
        <v>38</v>
      </c>
      <c r="X90" s="30">
        <f>IFERROR(VLOOKUP(W90,'[1]Parámetros Paula V'!$B$13:$D$16,2,0)," ")</f>
        <v>100</v>
      </c>
      <c r="Y90" s="30">
        <f>IFERROR((R90*'[1]Parámetros Paula V'!$D$7)+(T90*'[1]Parámetros Paula V'!$D$9)+(V90*'[1]Parámetros Paula V'!$D$11)+(X90*'[1]Parámetros Paula V'!$D$13)," ")</f>
        <v>72</v>
      </c>
      <c r="Z90" s="30" t="s">
        <v>38</v>
      </c>
      <c r="AA90" s="30">
        <f>IFERROR(VLOOKUP(Z90,'[1]Parámetros Paula V'!$B$18:$D$20,2,0)," ")</f>
        <v>100</v>
      </c>
      <c r="AB90" s="30" t="s">
        <v>39</v>
      </c>
      <c r="AC90" s="30">
        <f>IFERROR(IF(Q90="No",20,VLOOKUP(AB90,'[1]Parámetros Paula V'!$B$23:$D$27,2,0))," ")</f>
        <v>100</v>
      </c>
      <c r="AD90" s="30" t="s">
        <v>40</v>
      </c>
      <c r="AE90" s="30">
        <f>IFERROR(VLOOKUP(AD90,'[1]Parámetros Paula V'!$B$29:$D$31,2,0)," ")</f>
        <v>80</v>
      </c>
      <c r="AF90" s="30" t="s">
        <v>41</v>
      </c>
      <c r="AG90" s="30">
        <f>IFERROR(VLOOKUP(AF90,'[1]Parámetros Paula V'!$B$34:$D$36,2,0)," ")</f>
        <v>40</v>
      </c>
      <c r="AH90" s="30" t="s">
        <v>42</v>
      </c>
      <c r="AI90" s="30">
        <f>IFERROR(VLOOKUP(AH90,'[1]Parámetros Paula V'!$B$38:$D$41,2,0)," ")</f>
        <v>80</v>
      </c>
      <c r="AJ90" s="30" t="s">
        <v>51</v>
      </c>
      <c r="AK90" s="30">
        <f>IFERROR(VLOOKUP(AJ90,'[1]Parámetros Paula V'!$B$43:$D$45,2,0)," ")</f>
        <v>100</v>
      </c>
      <c r="AL90" s="30" t="s">
        <v>38</v>
      </c>
      <c r="AM90" s="30">
        <f>IFERROR(VLOOKUP(AL90,'[1]Parámetros Paula V'!$B$46:$D$50,2,0)," ")</f>
        <v>100</v>
      </c>
      <c r="AN90" s="30">
        <f>IFERROR(IF(Q90="No",20,(AE90*'[1]Parámetros Paula V'!$D$29)+(AG90*'[1]Parámetros Paula V'!$D$34)+(AI90*'[1]Parámetros Paula V'!$D$38)+(AK90*'[1]Parámetros Paula V'!$D$43)+(AM90*'[1]Parámetros Paula V'!$D$49))," ")</f>
        <v>89</v>
      </c>
      <c r="AO90" s="30">
        <f t="shared" si="3"/>
        <v>92.2</v>
      </c>
      <c r="AP90" s="28" t="str">
        <f>IF(AO90=" "," ",IF(AO90&lt;='[1]Parámetros Paula V'!$C$53,'[1]Parámetros Paula V'!$A$53,IF(AO90&lt;='[1]Parámetros Paula V'!$C$54,'[1]Parámetros Paula V'!$A$54,IF(AO90&lt;='[1]Parámetros Paula V'!$C$55,'[1]Parámetros Paula V'!$A$55,IF(AO90&lt;='[1]Parámetros Paula V'!$C$56,'[1]Parámetros Paula V'!$A$56,'[1]Parámetros Paula V'!$A$57)))))</f>
        <v>El control es óptimo, efectivo, eficiente, económicamente viable y ejecutándose adecuadamente.</v>
      </c>
      <c r="AQ90" s="31"/>
      <c r="AR90" s="32"/>
      <c r="AS90" s="32"/>
      <c r="AT90" s="31" t="s">
        <v>246</v>
      </c>
    </row>
    <row r="91" spans="1:46" ht="99.75" x14ac:dyDescent="0.2">
      <c r="A91" s="2" t="s">
        <v>150</v>
      </c>
      <c r="B91" s="28" t="s">
        <v>151</v>
      </c>
      <c r="C91" s="33" t="s">
        <v>219</v>
      </c>
      <c r="D91" s="34">
        <v>45488</v>
      </c>
      <c r="E91" s="28">
        <v>3</v>
      </c>
      <c r="F91" s="28" t="str">
        <f>VLOOKUP(E91,[1]Áreas!$D$1:$E$6,2,0)</f>
        <v>Posible</v>
      </c>
      <c r="G91" s="28">
        <v>20</v>
      </c>
      <c r="H91" s="28" t="str">
        <f>VLOOKUP(G91,[1]Áreas!$I$1:$J$6,2,0)</f>
        <v>Severo</v>
      </c>
      <c r="I91" s="28">
        <f t="shared" si="2"/>
        <v>60</v>
      </c>
      <c r="J91" s="28" t="str">
        <f>IFERROR(VLOOKUP(CONCATENATE(F91,H91),[1]Áreas!$E$8:$F$33,2,0)," ")</f>
        <v>Extremo</v>
      </c>
      <c r="K91" s="28" t="s">
        <v>762</v>
      </c>
      <c r="L91" s="28" t="s">
        <v>63</v>
      </c>
      <c r="M91" s="28" t="s">
        <v>194</v>
      </c>
      <c r="N91" s="28" t="s">
        <v>194</v>
      </c>
      <c r="O91" s="28" t="s">
        <v>37</v>
      </c>
      <c r="P91" s="30">
        <f>IFERROR(VLOOKUP(O91,'[1]Parámetros Paula V'!$B$2:$D$6,2,0)," ")</f>
        <v>80</v>
      </c>
      <c r="Q91" s="30" t="s">
        <v>38</v>
      </c>
      <c r="R91" s="30">
        <f>IFERROR(VLOOKUP(Q91,'[1]Parámetros Paula V'!$B$7:$D$8,2,0)," ")</f>
        <v>100</v>
      </c>
      <c r="S91" s="30" t="s">
        <v>38</v>
      </c>
      <c r="T91" s="30">
        <f>IFERROR(VLOOKUP(S91,'[1]Parámetros Paula V'!$B$9:$D$10,2,0)," ")</f>
        <v>20</v>
      </c>
      <c r="U91" s="30" t="s">
        <v>38</v>
      </c>
      <c r="V91" s="30">
        <f>IFERROR(VLOOKUP(U91,'[1]Parámetros Paula V'!$B$11:$D$12,2,0)," ")</f>
        <v>100</v>
      </c>
      <c r="W91" s="30" t="s">
        <v>48</v>
      </c>
      <c r="X91" s="30">
        <f>IFERROR(VLOOKUP(W91,'[1]Parámetros Paula V'!$B$13:$D$16,2,0)," ")</f>
        <v>40</v>
      </c>
      <c r="Y91" s="30">
        <f>IFERROR((R91*'[1]Parámetros Paula V'!$D$7)+(T91*'[1]Parámetros Paula V'!$D$9)+(V91*'[1]Parámetros Paula V'!$D$11)+(X91*'[1]Parámetros Paula V'!$D$13)," ")</f>
        <v>57</v>
      </c>
      <c r="Z91" s="30" t="s">
        <v>38</v>
      </c>
      <c r="AA91" s="30">
        <f>IFERROR(VLOOKUP(Z91,'[1]Parámetros Paula V'!$B$18:$D$20,2,0)," ")</f>
        <v>100</v>
      </c>
      <c r="AB91" s="30" t="s">
        <v>52</v>
      </c>
      <c r="AC91" s="30">
        <f>IFERROR(IF(Q91="No",20,VLOOKUP(AB91,'[1]Parámetros Paula V'!$B$23:$D$27,2,0))," ")</f>
        <v>60</v>
      </c>
      <c r="AD91" s="30" t="s">
        <v>40</v>
      </c>
      <c r="AE91" s="30">
        <f>IFERROR(VLOOKUP(AD91,'[1]Parámetros Paula V'!$B$29:$D$31,2,0)," ")</f>
        <v>80</v>
      </c>
      <c r="AF91" s="30" t="s">
        <v>41</v>
      </c>
      <c r="AG91" s="30">
        <f>IFERROR(VLOOKUP(AF91,'[1]Parámetros Paula V'!$B$34:$D$36,2,0)," ")</f>
        <v>40</v>
      </c>
      <c r="AH91" s="30" t="s">
        <v>42</v>
      </c>
      <c r="AI91" s="30">
        <f>IFERROR(VLOOKUP(AH91,'[1]Parámetros Paula V'!$B$38:$D$41,2,0)," ")</f>
        <v>80</v>
      </c>
      <c r="AJ91" s="30" t="s">
        <v>51</v>
      </c>
      <c r="AK91" s="30">
        <f>IFERROR(VLOOKUP(AJ91,'[1]Parámetros Paula V'!$B$43:$D$45,2,0)," ")</f>
        <v>100</v>
      </c>
      <c r="AL91" s="30" t="s">
        <v>38</v>
      </c>
      <c r="AM91" s="30">
        <f>IFERROR(VLOOKUP(AL91,'[1]Parámetros Paula V'!$B$46:$D$50,2,0)," ")</f>
        <v>100</v>
      </c>
      <c r="AN91" s="30">
        <f>IFERROR(IF(Q91="No",20,(AE91*'[1]Parámetros Paula V'!$D$29)+(AG91*'[1]Parámetros Paula V'!$D$34)+(AI91*'[1]Parámetros Paula V'!$D$38)+(AK91*'[1]Parámetros Paula V'!$D$43)+(AM91*'[1]Parámetros Paula V'!$D$49))," ")</f>
        <v>89</v>
      </c>
      <c r="AO91" s="30">
        <f t="shared" si="3"/>
        <v>77.2</v>
      </c>
      <c r="AP91" s="28" t="str">
        <f>IF(AO91=" "," ",IF(AO91&lt;='[1]Parámetros Paula V'!$C$53,'[1]Parámetros Paula V'!$A$53,IF(AO91&lt;='[1]Parámetros Paula V'!$C$54,'[1]Parámetros Paula V'!$A$54,IF(AO91&lt;='[1]Parámetros Paula V'!$C$55,'[1]Parámetros Paula V'!$A$55,IF(AO91&lt;='[1]Parámetros Paula V'!$C$56,'[1]Parámetros Paula V'!$A$56,'[1]Parámetros Paula V'!$A$57)))))</f>
        <v>El control está diseñado y ejecutándose adecuadamente, cumple con la mitigación del riesgo. Se debe establecer planes de mejora puntuales dirigidas a su mantenimiento</v>
      </c>
      <c r="AQ91" s="31" t="s">
        <v>247</v>
      </c>
      <c r="AR91" s="32"/>
      <c r="AS91" s="32">
        <v>45657</v>
      </c>
      <c r="AT91" s="31" t="s">
        <v>763</v>
      </c>
    </row>
    <row r="92" spans="1:46" ht="99.75" x14ac:dyDescent="0.2">
      <c r="A92" s="2" t="s">
        <v>150</v>
      </c>
      <c r="B92" s="28" t="s">
        <v>151</v>
      </c>
      <c r="C92" s="33" t="s">
        <v>68</v>
      </c>
      <c r="D92" s="34">
        <v>45464</v>
      </c>
      <c r="E92" s="28">
        <v>3</v>
      </c>
      <c r="F92" s="28" t="str">
        <f>VLOOKUP(E92,[1]Áreas!$D$1:$E$6,2,0)</f>
        <v>Posible</v>
      </c>
      <c r="G92" s="28">
        <v>20</v>
      </c>
      <c r="H92" s="28" t="str">
        <f>VLOOKUP(G92,[1]Áreas!$I$1:$J$6,2,0)</f>
        <v>Severo</v>
      </c>
      <c r="I92" s="28">
        <f t="shared" si="2"/>
        <v>60</v>
      </c>
      <c r="J92" s="28" t="str">
        <f>IFERROR(VLOOKUP(CONCATENATE(F92,H92),[1]Áreas!$E$8:$F$33,2,0)," ")</f>
        <v>Extremo</v>
      </c>
      <c r="K92" s="28" t="s">
        <v>248</v>
      </c>
      <c r="L92" s="28" t="s">
        <v>63</v>
      </c>
      <c r="M92" s="28" t="s">
        <v>36</v>
      </c>
      <c r="N92" s="28" t="s">
        <v>68</v>
      </c>
      <c r="O92" s="28" t="s">
        <v>37</v>
      </c>
      <c r="P92" s="30">
        <f>IFERROR(VLOOKUP(O92,'[1]Parámetros Paula V'!$B$2:$D$6,2,0)," ")</f>
        <v>80</v>
      </c>
      <c r="Q92" s="30" t="s">
        <v>38</v>
      </c>
      <c r="R92" s="30">
        <f>IFERROR(VLOOKUP(Q92,'[1]Parámetros Paula V'!$B$7:$D$8,2,0)," ")</f>
        <v>100</v>
      </c>
      <c r="S92" s="30" t="s">
        <v>47</v>
      </c>
      <c r="T92" s="30">
        <f>IFERROR(VLOOKUP(S92,'[1]Parámetros Paula V'!$B$9:$D$10,2,0)," ")</f>
        <v>100</v>
      </c>
      <c r="U92" s="30" t="s">
        <v>38</v>
      </c>
      <c r="V92" s="30">
        <f>IFERROR(VLOOKUP(U92,'[1]Parámetros Paula V'!$B$11:$D$12,2,0)," ")</f>
        <v>100</v>
      </c>
      <c r="W92" s="30" t="s">
        <v>38</v>
      </c>
      <c r="X92" s="30">
        <f>IFERROR(VLOOKUP(W92,'[1]Parámetros Paula V'!$B$13:$D$16,2,0)," ")</f>
        <v>100</v>
      </c>
      <c r="Y92" s="30">
        <f>IFERROR((R92*'[1]Parámetros Paula V'!$D$7)+(T92*'[1]Parámetros Paula V'!$D$9)+(V92*'[1]Parámetros Paula V'!$D$11)+(X92*'[1]Parámetros Paula V'!$D$13)," ")</f>
        <v>100</v>
      </c>
      <c r="Z92" s="30" t="s">
        <v>38</v>
      </c>
      <c r="AA92" s="30">
        <f>IFERROR(VLOOKUP(Z92,'[1]Parámetros Paula V'!$B$18:$D$20,2,0)," ")</f>
        <v>100</v>
      </c>
      <c r="AB92" s="30" t="s">
        <v>39</v>
      </c>
      <c r="AC92" s="30">
        <f>IFERROR(IF(Q92="No",20,VLOOKUP(AB92,'[1]Parámetros Paula V'!$B$23:$D$27,2,0))," ")</f>
        <v>100</v>
      </c>
      <c r="AD92" s="30" t="s">
        <v>40</v>
      </c>
      <c r="AE92" s="30">
        <f>IFERROR(VLOOKUP(AD92,'[1]Parámetros Paula V'!$B$29:$D$31,2,0)," ")</f>
        <v>80</v>
      </c>
      <c r="AF92" s="30" t="s">
        <v>41</v>
      </c>
      <c r="AG92" s="30">
        <f>IFERROR(VLOOKUP(AF92,'[1]Parámetros Paula V'!$B$34:$D$36,2,0)," ")</f>
        <v>40</v>
      </c>
      <c r="AH92" s="30" t="s">
        <v>50</v>
      </c>
      <c r="AI92" s="30">
        <f>IFERROR(VLOOKUP(AH92,'[1]Parámetros Paula V'!$B$38:$D$41,2,0)," ")</f>
        <v>40</v>
      </c>
      <c r="AJ92" s="30" t="s">
        <v>51</v>
      </c>
      <c r="AK92" s="30">
        <f>IFERROR(VLOOKUP(AJ92,'[1]Parámetros Paula V'!$B$43:$D$45,2,0)," ")</f>
        <v>100</v>
      </c>
      <c r="AL92" s="30" t="s">
        <v>38</v>
      </c>
      <c r="AM92" s="30">
        <f>IFERROR(VLOOKUP(AL92,'[1]Parámetros Paula V'!$B$46:$D$50,2,0)," ")</f>
        <v>100</v>
      </c>
      <c r="AN92" s="30">
        <f>IFERROR(IF(Q92="No",20,(AE92*'[1]Parámetros Paula V'!$D$29)+(AG92*'[1]Parámetros Paula V'!$D$34)+(AI92*'[1]Parámetros Paula V'!$D$38)+(AK92*'[1]Parámetros Paula V'!$D$43)+(AM92*'[1]Parámetros Paula V'!$D$49))," ")</f>
        <v>79</v>
      </c>
      <c r="AO92" s="30">
        <f t="shared" si="3"/>
        <v>91.8</v>
      </c>
      <c r="AP92" s="28" t="str">
        <f>IF(AO92=" "," ",IF(AO92&lt;='[1]Parámetros Paula V'!$C$53,'[1]Parámetros Paula V'!$A$53,IF(AO92&lt;='[1]Parámetros Paula V'!$C$54,'[1]Parámetros Paula V'!$A$54,IF(AO92&lt;='[1]Parámetros Paula V'!$C$55,'[1]Parámetros Paula V'!$A$55,IF(AO92&lt;='[1]Parámetros Paula V'!$C$56,'[1]Parámetros Paula V'!$A$56,'[1]Parámetros Paula V'!$A$57)))))</f>
        <v>El control es óptimo, efectivo, eficiente, económicamente viable y ejecutándose adecuadamente.</v>
      </c>
      <c r="AQ92" s="31" t="s">
        <v>764</v>
      </c>
      <c r="AR92" s="32"/>
      <c r="AS92" s="32">
        <v>45657</v>
      </c>
      <c r="AT92" s="31" t="s">
        <v>765</v>
      </c>
    </row>
    <row r="93" spans="1:46" ht="139.5" customHeight="1" x14ac:dyDescent="0.2">
      <c r="A93" s="2" t="s">
        <v>249</v>
      </c>
      <c r="B93" s="28" t="s">
        <v>250</v>
      </c>
      <c r="C93" s="33" t="s">
        <v>251</v>
      </c>
      <c r="D93" s="34">
        <v>45468</v>
      </c>
      <c r="E93" s="28">
        <v>4</v>
      </c>
      <c r="F93" s="28" t="str">
        <f>VLOOKUP(E93,[1]Áreas!$D$1:$E$6,2,0)</f>
        <v>Probable</v>
      </c>
      <c r="G93" s="28">
        <v>10</v>
      </c>
      <c r="H93" s="28" t="str">
        <f>VLOOKUP(G93,[1]Áreas!$I$1:$J$6,2,0)</f>
        <v>Mayor</v>
      </c>
      <c r="I93" s="28">
        <f>+E93*G93</f>
        <v>40</v>
      </c>
      <c r="J93" s="28" t="str">
        <f>IFERROR(VLOOKUP(CONCATENATE(F93,H93),[1]Áreas!$E$8:$F$33,2,0)," ")</f>
        <v>Extremo</v>
      </c>
      <c r="K93" s="28" t="s">
        <v>766</v>
      </c>
      <c r="L93" s="28" t="s">
        <v>35</v>
      </c>
      <c r="M93" s="28" t="s">
        <v>115</v>
      </c>
      <c r="N93" s="28" t="s">
        <v>251</v>
      </c>
      <c r="O93" s="28" t="s">
        <v>37</v>
      </c>
      <c r="P93" s="30">
        <f>IFERROR(VLOOKUP(O93,'[1]Parámetros Paula V'!$B$2:$D$6,2,0)," ")</f>
        <v>80</v>
      </c>
      <c r="Q93" s="30" t="s">
        <v>38</v>
      </c>
      <c r="R93" s="30">
        <f>IFERROR(VLOOKUP(Q93,'[1]Parámetros Paula V'!$B$7:$D$8,2,0)," ")</f>
        <v>100</v>
      </c>
      <c r="S93" s="30" t="s">
        <v>38</v>
      </c>
      <c r="T93" s="30">
        <f>IFERROR(VLOOKUP(S93,'[1]Parámetros Paula V'!$B$9:$D$10,2,0)," ")</f>
        <v>20</v>
      </c>
      <c r="U93" s="30" t="s">
        <v>38</v>
      </c>
      <c r="V93" s="30">
        <f>IFERROR(VLOOKUP(U93,'[1]Parámetros Paula V'!$B$11:$D$12,2,0)," ")</f>
        <v>100</v>
      </c>
      <c r="W93" s="30" t="s">
        <v>38</v>
      </c>
      <c r="X93" s="30">
        <f>IFERROR(VLOOKUP(W93,'[1]Parámetros Paula V'!$B$13:$D$16,2,0)," ")</f>
        <v>100</v>
      </c>
      <c r="Y93" s="30">
        <f>IFERROR((R93*'[1]Parámetros Paula V'!$D$7)+(T93*'[1]Parámetros Paula V'!$D$9)+(V93*'[1]Parámetros Paula V'!$D$11)+(X93*'[1]Parámetros Paula V'!$D$13)," ")</f>
        <v>72</v>
      </c>
      <c r="Z93" s="30" t="s">
        <v>38</v>
      </c>
      <c r="AA93" s="30">
        <f>IFERROR(VLOOKUP(Z93,'[1]Parámetros Paula V'!$B$18:$D$20,2,0)," ")</f>
        <v>100</v>
      </c>
      <c r="AB93" s="30" t="s">
        <v>39</v>
      </c>
      <c r="AC93" s="30">
        <f>IFERROR(IF(Q93="No",20,VLOOKUP(AB93,'[1]Parámetros Paula V'!$B$23:$D$27,2,0))," ")</f>
        <v>100</v>
      </c>
      <c r="AD93" s="30" t="s">
        <v>40</v>
      </c>
      <c r="AE93" s="30">
        <f>IFERROR(VLOOKUP(AD93,'[1]Parámetros Paula V'!$B$29:$D$31,2,0)," ")</f>
        <v>80</v>
      </c>
      <c r="AF93" s="30" t="s">
        <v>55</v>
      </c>
      <c r="AG93" s="30">
        <f>IFERROR(VLOOKUP(AF93,'[1]Parámetros Paula V'!$B$34:$D$36,2,0)," ")</f>
        <v>80</v>
      </c>
      <c r="AH93" s="30" t="s">
        <v>50</v>
      </c>
      <c r="AI93" s="30">
        <f>IFERROR(VLOOKUP(AH93,'[1]Parámetros Paula V'!$B$38:$D$41,2,0)," ")</f>
        <v>40</v>
      </c>
      <c r="AJ93" s="30" t="s">
        <v>51</v>
      </c>
      <c r="AK93" s="30">
        <f>IFERROR(VLOOKUP(AJ93,'[1]Parámetros Paula V'!$B$43:$D$45,2,0)," ")</f>
        <v>100</v>
      </c>
      <c r="AL93" s="30" t="s">
        <v>38</v>
      </c>
      <c r="AM93" s="30">
        <f>IFERROR(VLOOKUP(AL93,'[1]Parámetros Paula V'!$B$46:$D$50,2,0)," ")</f>
        <v>100</v>
      </c>
      <c r="AN93" s="30">
        <f>IFERROR(IF(Q93="No",20,(AE93*'[1]Parámetros Paula V'!$D$29)+(AG93*'[1]Parámetros Paula V'!$D$34)+(AI93*'[1]Parámetros Paula V'!$D$38)+(AK93*'[1]Parámetros Paula V'!$D$43)+(AM93*'[1]Parámetros Paula V'!$D$49))," ")</f>
        <v>82</v>
      </c>
      <c r="AO93" s="30">
        <f t="shared" si="3"/>
        <v>86.8</v>
      </c>
      <c r="AP93" s="28" t="str">
        <f>IF(AO93=" "," ",IF(AO93&lt;='[1]Parámetros Paula V'!$C$53,'[1]Parámetros Paula V'!$A$53,IF(AO93&lt;='[1]Parámetros Paula V'!$C$54,'[1]Parámetros Paula V'!$A$54,IF(AO93&lt;='[1]Parámetros Paula V'!$C$55,'[1]Parámetros Paula V'!$A$55,IF(AO93&lt;='[1]Parámetros Paula V'!$C$56,'[1]Parámetros Paula V'!$A$56,'[1]Parámetros Paula V'!$A$57)))))</f>
        <v>El control es óptimo, efectivo, eficiente, económicamente viable y ejecutándose adecuadamente.</v>
      </c>
      <c r="AQ93" s="31"/>
      <c r="AR93" s="32"/>
      <c r="AS93" s="32"/>
      <c r="AT93" s="31" t="s">
        <v>767</v>
      </c>
    </row>
    <row r="94" spans="1:46" ht="85.5" x14ac:dyDescent="0.2">
      <c r="A94" s="2" t="s">
        <v>249</v>
      </c>
      <c r="B94" s="28" t="s">
        <v>250</v>
      </c>
      <c r="C94" s="33" t="s">
        <v>251</v>
      </c>
      <c r="D94" s="34">
        <v>45468</v>
      </c>
      <c r="E94" s="28">
        <v>4</v>
      </c>
      <c r="F94" s="28" t="str">
        <f>VLOOKUP(E94,[1]Áreas!$D$1:$E$6,2,0)</f>
        <v>Probable</v>
      </c>
      <c r="G94" s="28">
        <v>10</v>
      </c>
      <c r="H94" s="28" t="str">
        <f>VLOOKUP(G94,[1]Áreas!$I$1:$J$6,2,0)</f>
        <v>Mayor</v>
      </c>
      <c r="I94" s="28">
        <f t="shared" si="2"/>
        <v>40</v>
      </c>
      <c r="J94" s="28" t="str">
        <f>IFERROR(VLOOKUP(CONCATENATE(F94,H94),[1]Áreas!$E$8:$F$33,2,0)," ")</f>
        <v>Extremo</v>
      </c>
      <c r="K94" s="28" t="s">
        <v>768</v>
      </c>
      <c r="L94" s="28" t="s">
        <v>35</v>
      </c>
      <c r="M94" s="28" t="s">
        <v>115</v>
      </c>
      <c r="N94" s="28" t="s">
        <v>251</v>
      </c>
      <c r="O94" s="28" t="s">
        <v>46</v>
      </c>
      <c r="P94" s="30">
        <f>IFERROR(VLOOKUP(O94,'[1]Parámetros Paula V'!$B$2:$D$6,2,0)," ")</f>
        <v>60</v>
      </c>
      <c r="Q94" s="30" t="s">
        <v>38</v>
      </c>
      <c r="R94" s="30">
        <f>IFERROR(VLOOKUP(Q94,'[1]Parámetros Paula V'!$B$7:$D$8,2,0)," ")</f>
        <v>100</v>
      </c>
      <c r="S94" s="30" t="s">
        <v>38</v>
      </c>
      <c r="T94" s="30">
        <f>IFERROR(VLOOKUP(S94,'[1]Parámetros Paula V'!$B$9:$D$10,2,0)," ")</f>
        <v>20</v>
      </c>
      <c r="U94" s="30" t="s">
        <v>38</v>
      </c>
      <c r="V94" s="30">
        <f>IFERROR(VLOOKUP(U94,'[1]Parámetros Paula V'!$B$11:$D$12,2,0)," ")</f>
        <v>100</v>
      </c>
      <c r="W94" s="30" t="s">
        <v>137</v>
      </c>
      <c r="X94" s="30">
        <f>IFERROR(VLOOKUP(W94,'[1]Parámetros Paula V'!$B$13:$D$16,2,0)," ")</f>
        <v>60</v>
      </c>
      <c r="Y94" s="30">
        <f>IFERROR((R94*'[1]Parámetros Paula V'!$D$7)+(T94*'[1]Parámetros Paula V'!$D$9)+(V94*'[1]Parámetros Paula V'!$D$11)+(X94*'[1]Parámetros Paula V'!$D$13)," ")</f>
        <v>62</v>
      </c>
      <c r="Z94" s="30" t="s">
        <v>38</v>
      </c>
      <c r="AA94" s="30">
        <f>IFERROR(VLOOKUP(Z94,'[1]Parámetros Paula V'!$B$18:$D$20,2,0)," ")</f>
        <v>100</v>
      </c>
      <c r="AB94" s="30" t="s">
        <v>54</v>
      </c>
      <c r="AC94" s="30">
        <f>IFERROR(IF(Q94="No",20,VLOOKUP(AB94,'[1]Parámetros Paula V'!$B$23:$D$27,2,0))," ")</f>
        <v>40</v>
      </c>
      <c r="AD94" s="30" t="s">
        <v>40</v>
      </c>
      <c r="AE94" s="30">
        <f>IFERROR(VLOOKUP(AD94,'[1]Parámetros Paula V'!$B$29:$D$31,2,0)," ")</f>
        <v>80</v>
      </c>
      <c r="AF94" s="30" t="s">
        <v>41</v>
      </c>
      <c r="AG94" s="30">
        <f>IFERROR(VLOOKUP(AF94,'[1]Parámetros Paula V'!$B$34:$D$36,2,0)," ")</f>
        <v>40</v>
      </c>
      <c r="AH94" s="30" t="s">
        <v>42</v>
      </c>
      <c r="AI94" s="30">
        <f>IFERROR(VLOOKUP(AH94,'[1]Parámetros Paula V'!$B$38:$D$41,2,0)," ")</f>
        <v>80</v>
      </c>
      <c r="AJ94" s="30" t="s">
        <v>51</v>
      </c>
      <c r="AK94" s="30">
        <f>IFERROR(VLOOKUP(AJ94,'[1]Parámetros Paula V'!$B$43:$D$45,2,0)," ")</f>
        <v>100</v>
      </c>
      <c r="AL94" s="30" t="s">
        <v>38</v>
      </c>
      <c r="AM94" s="30">
        <f>IFERROR(VLOOKUP(AL94,'[1]Parámetros Paula V'!$B$46:$D$50,2,0)," ")</f>
        <v>100</v>
      </c>
      <c r="AN94" s="30">
        <f>IFERROR(IF(Q94="No",20,(AE94*'[1]Parámetros Paula V'!$D$29)+(AG94*'[1]Parámetros Paula V'!$D$34)+(AI94*'[1]Parámetros Paula V'!$D$38)+(AK94*'[1]Parámetros Paula V'!$D$43)+(AM94*'[1]Parámetros Paula V'!$D$49))," ")</f>
        <v>89</v>
      </c>
      <c r="AO94" s="30">
        <f t="shared" si="3"/>
        <v>70.2</v>
      </c>
      <c r="AP94" s="28" t="str">
        <f>IF(AO94=" "," ",IF(AO94&lt;='[1]Parámetros Paula V'!$C$53,'[1]Parámetros Paula V'!$A$53,IF(AO94&lt;='[1]Parámetros Paula V'!$C$54,'[1]Parámetros Paula V'!$A$54,IF(AO94&lt;='[1]Parámetros Paula V'!$C$55,'[1]Parámetros Paula V'!$A$55,IF(AO94&lt;='[1]Parámetros Paula V'!$C$56,'[1]Parámetros Paula V'!$A$56,'[1]Parámetros Paula V'!$A$57)))))</f>
        <v>El control está diseñado y ejecutándose adecuadamente, cumple con la mitigación del riesgo. Se debe establecer planes de mejora puntuales dirigidas a su mantenimiento</v>
      </c>
      <c r="AQ94" s="31"/>
      <c r="AR94" s="32"/>
      <c r="AS94" s="32"/>
      <c r="AT94" s="31" t="s">
        <v>769</v>
      </c>
    </row>
    <row r="95" spans="1:46" ht="105" customHeight="1" x14ac:dyDescent="0.2">
      <c r="A95" s="2" t="s">
        <v>249</v>
      </c>
      <c r="B95" s="28" t="s">
        <v>250</v>
      </c>
      <c r="C95" s="28" t="s">
        <v>252</v>
      </c>
      <c r="D95" s="29" t="s">
        <v>253</v>
      </c>
      <c r="E95" s="28">
        <v>4</v>
      </c>
      <c r="F95" s="28" t="str">
        <f>VLOOKUP(E95,[1]Áreas!$D$1:$E$6,2,0)</f>
        <v>Probable</v>
      </c>
      <c r="G95" s="28">
        <v>10</v>
      </c>
      <c r="H95" s="28" t="str">
        <f>VLOOKUP(G95,[1]Áreas!$I$1:$J$6,2,0)</f>
        <v>Mayor</v>
      </c>
      <c r="I95" s="28">
        <f t="shared" si="2"/>
        <v>40</v>
      </c>
      <c r="J95" s="28" t="str">
        <f>IFERROR(VLOOKUP(CONCATENATE(F95,H95),[1]Áreas!$E$8:$F$33,2,0)," ")</f>
        <v>Extremo</v>
      </c>
      <c r="K95" s="39" t="s">
        <v>770</v>
      </c>
      <c r="L95" s="28" t="s">
        <v>35</v>
      </c>
      <c r="M95" s="28" t="s">
        <v>115</v>
      </c>
      <c r="N95" s="28" t="s">
        <v>254</v>
      </c>
      <c r="O95" s="28" t="s">
        <v>46</v>
      </c>
      <c r="P95" s="30">
        <f>IFERROR(VLOOKUP(O95,'[1]Parámetros Paula V'!$B$2:$D$6,2,0)," ")</f>
        <v>60</v>
      </c>
      <c r="Q95" s="30" t="s">
        <v>47</v>
      </c>
      <c r="R95" s="30">
        <f>IFERROR(VLOOKUP(Q95,'[1]Parámetros Paula V'!$B$7:$D$8,2,0)," ")</f>
        <v>20</v>
      </c>
      <c r="S95" s="30" t="s">
        <v>38</v>
      </c>
      <c r="T95" s="30">
        <f>IFERROR(VLOOKUP(S95,'[1]Parámetros Paula V'!$B$9:$D$10,2,0)," ")</f>
        <v>20</v>
      </c>
      <c r="U95" s="30" t="s">
        <v>38</v>
      </c>
      <c r="V95" s="30">
        <f>IFERROR(VLOOKUP(U95,'[1]Parámetros Paula V'!$B$11:$D$12,2,0)," ")</f>
        <v>100</v>
      </c>
      <c r="W95" s="30" t="s">
        <v>38</v>
      </c>
      <c r="X95" s="30">
        <f>IFERROR(VLOOKUP(W95,'[1]Parámetros Paula V'!$B$13:$D$16,2,0)," ")</f>
        <v>100</v>
      </c>
      <c r="Y95" s="30">
        <f>IFERROR((R95*'[1]Parámetros Paula V'!$D$7)+(T95*'[1]Parámetros Paula V'!$D$9)+(V95*'[1]Parámetros Paula V'!$D$11)+(X95*'[1]Parámetros Paula V'!$D$13)," ")</f>
        <v>48</v>
      </c>
      <c r="Z95" s="30" t="s">
        <v>38</v>
      </c>
      <c r="AA95" s="30">
        <f>IFERROR(VLOOKUP(Z95,'[1]Parámetros Paula V'!$B$18:$D$20,2,0)," ")</f>
        <v>100</v>
      </c>
      <c r="AB95" s="30" t="s">
        <v>52</v>
      </c>
      <c r="AC95" s="30">
        <f>IFERROR(IF(Q95="No",20,VLOOKUP(AB95,'[1]Parámetros Paula V'!$B$23:$D$27,2,0))," ")</f>
        <v>20</v>
      </c>
      <c r="AD95" s="30" t="s">
        <v>40</v>
      </c>
      <c r="AE95" s="30">
        <f>IFERROR(VLOOKUP(AD95,'[1]Parámetros Paula V'!$B$29:$D$31,2,0)," ")</f>
        <v>80</v>
      </c>
      <c r="AF95" s="30" t="s">
        <v>41</v>
      </c>
      <c r="AG95" s="30">
        <f>IFERROR(VLOOKUP(AF95,'[1]Parámetros Paula V'!$B$34:$D$36,2,0)," ")</f>
        <v>40</v>
      </c>
      <c r="AH95" s="30" t="s">
        <v>47</v>
      </c>
      <c r="AI95" s="30">
        <f>IFERROR(VLOOKUP(AH95,'[1]Parámetros Paula V'!$B$38:$D$41,2,0)," ")</f>
        <v>20</v>
      </c>
      <c r="AJ95" s="30" t="s">
        <v>51</v>
      </c>
      <c r="AK95" s="30">
        <f>IFERROR(VLOOKUP(AJ95,'[1]Parámetros Paula V'!$B$43:$D$45,2,0)," ")</f>
        <v>100</v>
      </c>
      <c r="AL95" s="30" t="s">
        <v>47</v>
      </c>
      <c r="AM95" s="30">
        <f>IFERROR(VLOOKUP(AL95,'[1]Parámetros Paula V'!$B$46:$D$50,2,0)," ")</f>
        <v>20</v>
      </c>
      <c r="AN95" s="30">
        <f>IFERROR(IF(Q95="No",20,(AE95*'[1]Parámetros Paula V'!$D$29)+(AG95*'[1]Parámetros Paula V'!$D$34)+(AI95*'[1]Parámetros Paula V'!$D$38)+(AK95*'[1]Parámetros Paula V'!$D$43)+(AM95*'[1]Parámetros Paula V'!$D$49))," ")</f>
        <v>20</v>
      </c>
      <c r="AO95" s="30">
        <f t="shared" si="3"/>
        <v>49.6</v>
      </c>
      <c r="AP95" s="28" t="str">
        <f>IF(AO95=" "," ",IF(AO95&lt;='[1]Parámetros Paula V'!$C$53,'[1]Parámetros Paula V'!$A$53,IF(AO95&lt;='[1]Parámetros Paula V'!$C$54,'[1]Parámetros Paula V'!$A$54,IF(AO95&lt;='[1]Parámetros Paula V'!$C$55,'[1]Parámetros Paula V'!$A$55,IF(AO95&lt;='[1]Parámetros Paula V'!$C$56,'[1]Parámetros Paula V'!$A$56,'[1]Parámetros Paula V'!$A$57)))))</f>
        <v>El control cumple parcialmente el objetivo de mitigación del riesgo, el diseño y/o ejecución del control requiere mejoras. Se debe establecer planes de mejoramiento a mediano plazo</v>
      </c>
      <c r="AQ95" s="31" t="s">
        <v>255</v>
      </c>
      <c r="AR95" s="32"/>
      <c r="AS95" s="32">
        <v>45657</v>
      </c>
      <c r="AT95" s="31" t="s">
        <v>256</v>
      </c>
    </row>
    <row r="96" spans="1:46" ht="90" customHeight="1" x14ac:dyDescent="0.2">
      <c r="A96" s="2" t="s">
        <v>249</v>
      </c>
      <c r="B96" s="28" t="s">
        <v>250</v>
      </c>
      <c r="C96" s="28" t="s">
        <v>257</v>
      </c>
      <c r="D96" s="29" t="s">
        <v>258</v>
      </c>
      <c r="E96" s="28">
        <v>4</v>
      </c>
      <c r="F96" s="28" t="str">
        <f>VLOOKUP(E96,[1]Áreas!$D$1:$E$6,2,0)</f>
        <v>Probable</v>
      </c>
      <c r="G96" s="28">
        <v>10</v>
      </c>
      <c r="H96" s="28" t="str">
        <f>VLOOKUP(G96,[1]Áreas!$I$1:$J$6,2,0)</f>
        <v>Mayor</v>
      </c>
      <c r="I96" s="28">
        <f t="shared" si="2"/>
        <v>40</v>
      </c>
      <c r="J96" s="28" t="str">
        <f>IFERROR(VLOOKUP(CONCATENATE(F96,H96),[1]Áreas!$E$8:$F$33,2,0)," ")</f>
        <v>Extremo</v>
      </c>
      <c r="K96" s="39" t="s">
        <v>259</v>
      </c>
      <c r="L96" s="28" t="s">
        <v>35</v>
      </c>
      <c r="M96" s="28" t="s">
        <v>115</v>
      </c>
      <c r="N96" s="28" t="s">
        <v>260</v>
      </c>
      <c r="O96" s="28" t="s">
        <v>37</v>
      </c>
      <c r="P96" s="30">
        <f>IFERROR(VLOOKUP(O96,'[1]Parámetros Paula V'!$B$2:$D$6,2,0)," ")</f>
        <v>80</v>
      </c>
      <c r="Q96" s="30" t="s">
        <v>38</v>
      </c>
      <c r="R96" s="30">
        <f>IFERROR(VLOOKUP(Q96,'[1]Parámetros Paula V'!$B$7:$D$8,2,0)," ")</f>
        <v>100</v>
      </c>
      <c r="S96" s="30" t="s">
        <v>38</v>
      </c>
      <c r="T96" s="30">
        <f>IFERROR(VLOOKUP(S96,'[1]Parámetros Paula V'!$B$9:$D$10,2,0)," ")</f>
        <v>20</v>
      </c>
      <c r="U96" s="30" t="s">
        <v>38</v>
      </c>
      <c r="V96" s="30">
        <f>IFERROR(VLOOKUP(U96,'[1]Parámetros Paula V'!$B$11:$D$12,2,0)," ")</f>
        <v>100</v>
      </c>
      <c r="W96" s="30" t="s">
        <v>38</v>
      </c>
      <c r="X96" s="30">
        <f>IFERROR(VLOOKUP(W96,'[1]Parámetros Paula V'!$B$13:$D$16,2,0)," ")</f>
        <v>100</v>
      </c>
      <c r="Y96" s="30">
        <f>IFERROR((R96*'[1]Parámetros Paula V'!$D$7)+(T96*'[1]Parámetros Paula V'!$D$9)+(V96*'[1]Parámetros Paula V'!$D$11)+(X96*'[1]Parámetros Paula V'!$D$13)," ")</f>
        <v>72</v>
      </c>
      <c r="Z96" s="30" t="s">
        <v>38</v>
      </c>
      <c r="AA96" s="30">
        <f>IFERROR(VLOOKUP(Z96,'[1]Parámetros Paula V'!$B$18:$D$20,2,0)," ")</f>
        <v>100</v>
      </c>
      <c r="AB96" s="30" t="s">
        <v>39</v>
      </c>
      <c r="AC96" s="30">
        <f>IFERROR(IF(Q96="No",20,VLOOKUP(AB96,'[1]Parámetros Paula V'!$B$23:$D$27,2,0))," ")</f>
        <v>100</v>
      </c>
      <c r="AD96" s="30" t="s">
        <v>40</v>
      </c>
      <c r="AE96" s="30">
        <f>IFERROR(VLOOKUP(AD96,'[1]Parámetros Paula V'!$B$29:$D$31,2,0)," ")</f>
        <v>80</v>
      </c>
      <c r="AF96" s="30" t="s">
        <v>41</v>
      </c>
      <c r="AG96" s="30">
        <f>IFERROR(VLOOKUP(AF96,'[1]Parámetros Paula V'!$B$34:$D$36,2,0)," ")</f>
        <v>40</v>
      </c>
      <c r="AH96" s="30" t="s">
        <v>42</v>
      </c>
      <c r="AI96" s="30">
        <f>IFERROR(VLOOKUP(AH96,'[1]Parámetros Paula V'!$B$38:$D$41,2,0)," ")</f>
        <v>80</v>
      </c>
      <c r="AJ96" s="30" t="s">
        <v>51</v>
      </c>
      <c r="AK96" s="30">
        <f>IFERROR(VLOOKUP(AJ96,'[1]Parámetros Paula V'!$B$43:$D$45,2,0)," ")</f>
        <v>100</v>
      </c>
      <c r="AL96" s="30" t="s">
        <v>38</v>
      </c>
      <c r="AM96" s="30">
        <f>IFERROR(VLOOKUP(AL96,'[1]Parámetros Paula V'!$B$46:$D$50,2,0)," ")</f>
        <v>100</v>
      </c>
      <c r="AN96" s="30">
        <f>IFERROR(IF(Q96="No",20,(AE96*'[1]Parámetros Paula V'!$D$29)+(AG96*'[1]Parámetros Paula V'!$D$34)+(AI96*'[1]Parámetros Paula V'!$D$38)+(AK96*'[1]Parámetros Paula V'!$D$43)+(AM96*'[1]Parámetros Paula V'!$D$49))," ")</f>
        <v>89</v>
      </c>
      <c r="AO96" s="30">
        <f t="shared" si="3"/>
        <v>88.2</v>
      </c>
      <c r="AP96" s="28" t="str">
        <f>IF(AO96=" "," ",IF(AO96&lt;='[1]Parámetros Paula V'!$C$53,'[1]Parámetros Paula V'!$A$53,IF(AO96&lt;='[1]Parámetros Paula V'!$C$54,'[1]Parámetros Paula V'!$A$54,IF(AO96&lt;='[1]Parámetros Paula V'!$C$55,'[1]Parámetros Paula V'!$A$55,IF(AO96&lt;='[1]Parámetros Paula V'!$C$56,'[1]Parámetros Paula V'!$A$56,'[1]Parámetros Paula V'!$A$57)))))</f>
        <v>El control es óptimo, efectivo, eficiente, económicamente viable y ejecutándose adecuadamente.</v>
      </c>
      <c r="AQ96" s="31" t="s">
        <v>261</v>
      </c>
      <c r="AR96" s="32"/>
      <c r="AS96" s="32" t="s">
        <v>262</v>
      </c>
      <c r="AT96" s="31" t="s">
        <v>679</v>
      </c>
    </row>
    <row r="97" spans="1:46" ht="252" customHeight="1" x14ac:dyDescent="0.2">
      <c r="A97" s="2" t="s">
        <v>249</v>
      </c>
      <c r="B97" s="28" t="s">
        <v>250</v>
      </c>
      <c r="C97" s="28" t="s">
        <v>263</v>
      </c>
      <c r="D97" s="29" t="s">
        <v>264</v>
      </c>
      <c r="E97" s="28">
        <v>4</v>
      </c>
      <c r="F97" s="28" t="str">
        <f>VLOOKUP(E97,[1]Áreas!$D$1:$E$6,2,0)</f>
        <v>Probable</v>
      </c>
      <c r="G97" s="28">
        <v>10</v>
      </c>
      <c r="H97" s="28" t="str">
        <f>VLOOKUP(G97,[1]Áreas!$I$1:$J$6,2,0)</f>
        <v>Mayor</v>
      </c>
      <c r="I97" s="28">
        <f t="shared" si="2"/>
        <v>40</v>
      </c>
      <c r="J97" s="28" t="str">
        <f>IFERROR(VLOOKUP(CONCATENATE(F97,H97),[1]Áreas!$E$8:$F$33,2,0)," ")</f>
        <v>Extremo</v>
      </c>
      <c r="K97" s="39" t="s">
        <v>265</v>
      </c>
      <c r="L97" s="28" t="s">
        <v>35</v>
      </c>
      <c r="M97" s="28" t="s">
        <v>115</v>
      </c>
      <c r="N97" s="28" t="s">
        <v>266</v>
      </c>
      <c r="O97" s="28" t="s">
        <v>46</v>
      </c>
      <c r="P97" s="30">
        <f>IFERROR(VLOOKUP(O97,'[1]Parámetros Paula V'!$B$2:$D$6,2,0)," ")</f>
        <v>60</v>
      </c>
      <c r="Q97" s="30" t="s">
        <v>38</v>
      </c>
      <c r="R97" s="30">
        <f>IFERROR(VLOOKUP(Q97,'[1]Parámetros Paula V'!$B$7:$D$8,2,0)," ")</f>
        <v>100</v>
      </c>
      <c r="S97" s="30" t="s">
        <v>38</v>
      </c>
      <c r="T97" s="30">
        <f>IFERROR(VLOOKUP(S97,'[1]Parámetros Paula V'!$B$9:$D$10,2,0)," ")</f>
        <v>20</v>
      </c>
      <c r="U97" s="30" t="s">
        <v>38</v>
      </c>
      <c r="V97" s="30">
        <f>IFERROR(VLOOKUP(U97,'[1]Parámetros Paula V'!$B$11:$D$12,2,0)," ")</f>
        <v>100</v>
      </c>
      <c r="W97" s="30" t="s">
        <v>38</v>
      </c>
      <c r="X97" s="30">
        <f>IFERROR(VLOOKUP(W97,'[1]Parámetros Paula V'!$B$13:$D$16,2,0)," ")</f>
        <v>100</v>
      </c>
      <c r="Y97" s="30">
        <f>IFERROR((R97*'[1]Parámetros Paula V'!$D$7)+(T97*'[1]Parámetros Paula V'!$D$9)+(V97*'[1]Parámetros Paula V'!$D$11)+(X97*'[1]Parámetros Paula V'!$D$13)," ")</f>
        <v>72</v>
      </c>
      <c r="Z97" s="30" t="s">
        <v>38</v>
      </c>
      <c r="AA97" s="30">
        <f>IFERROR(VLOOKUP(Z97,'[1]Parámetros Paula V'!$B$18:$D$20,2,0)," ")</f>
        <v>100</v>
      </c>
      <c r="AB97" s="30" t="s">
        <v>39</v>
      </c>
      <c r="AC97" s="30">
        <f>IFERROR(IF(Q97="No",20,VLOOKUP(AB97,'[1]Parámetros Paula V'!$B$23:$D$27,2,0))," ")</f>
        <v>100</v>
      </c>
      <c r="AD97" s="30" t="s">
        <v>40</v>
      </c>
      <c r="AE97" s="30">
        <f>IFERROR(VLOOKUP(AD97,'[1]Parámetros Paula V'!$B$29:$D$31,2,0)," ")</f>
        <v>80</v>
      </c>
      <c r="AF97" s="30" t="s">
        <v>55</v>
      </c>
      <c r="AG97" s="30">
        <f>IFERROR(VLOOKUP(AF97,'[1]Parámetros Paula V'!$B$34:$D$36,2,0)," ")</f>
        <v>80</v>
      </c>
      <c r="AH97" s="30" t="s">
        <v>50</v>
      </c>
      <c r="AI97" s="30">
        <f>IFERROR(VLOOKUP(AH97,'[1]Parámetros Paula V'!$B$38:$D$41,2,0)," ")</f>
        <v>40</v>
      </c>
      <c r="AJ97" s="30" t="s">
        <v>51</v>
      </c>
      <c r="AK97" s="30">
        <f>IFERROR(VLOOKUP(AJ97,'[1]Parámetros Paula V'!$B$43:$D$45,2,0)," ")</f>
        <v>100</v>
      </c>
      <c r="AL97" s="30" t="s">
        <v>38</v>
      </c>
      <c r="AM97" s="30">
        <f>IFERROR(VLOOKUP(AL97,'[1]Parámetros Paula V'!$B$46:$D$50,2,0)," ")</f>
        <v>100</v>
      </c>
      <c r="AN97" s="30">
        <f>IFERROR(IF(Q97="No",20,(AE97*'[1]Parámetros Paula V'!$D$29)+(AG97*'[1]Parámetros Paula V'!$D$34)+(AI97*'[1]Parámetros Paula V'!$D$38)+(AK97*'[1]Parámetros Paula V'!$D$43)+(AM97*'[1]Parámetros Paula V'!$D$49))," ")</f>
        <v>82</v>
      </c>
      <c r="AO97" s="30">
        <f t="shared" si="3"/>
        <v>82.8</v>
      </c>
      <c r="AP97" s="40" t="str">
        <f>IF(AO97=" "," ",IF(AO97&lt;='[1]Parámetros Paula V'!$C$53,'[1]Parámetros Paula V'!$A$53,IF(AO97&lt;='[1]Parámetros Paula V'!$C$54,'[1]Parámetros Paula V'!$A$54,IF(AO97&lt;='[1]Parámetros Paula V'!$C$55,'[1]Parámetros Paula V'!$A$55,IF(AO97&lt;='[1]Parámetros Paula V'!$C$56,'[1]Parámetros Paula V'!$A$56,'[1]Parámetros Paula V'!$A$57)))))</f>
        <v>El control es óptimo, efectivo, eficiente, económicamente viable y ejecutándose adecuadamente.</v>
      </c>
      <c r="AQ97" s="31" t="s">
        <v>771</v>
      </c>
      <c r="AR97" s="32"/>
      <c r="AS97" s="32">
        <v>45518</v>
      </c>
      <c r="AT97" s="31" t="s">
        <v>267</v>
      </c>
    </row>
    <row r="98" spans="1:46" ht="57" x14ac:dyDescent="0.2">
      <c r="A98" s="2" t="s">
        <v>268</v>
      </c>
      <c r="B98" s="28" t="s">
        <v>269</v>
      </c>
      <c r="C98" s="33" t="s">
        <v>251</v>
      </c>
      <c r="D98" s="34">
        <v>45468</v>
      </c>
      <c r="E98" s="28">
        <v>4</v>
      </c>
      <c r="F98" s="28" t="str">
        <f>VLOOKUP(E98,[1]Áreas!$D$1:$E$6,2,0)</f>
        <v>Probable</v>
      </c>
      <c r="G98" s="28">
        <v>2</v>
      </c>
      <c r="H98" s="28" t="str">
        <f>VLOOKUP(G98,[1]Áreas!$I$1:$J$6,2,0)</f>
        <v>Menor</v>
      </c>
      <c r="I98" s="28">
        <f t="shared" si="2"/>
        <v>8</v>
      </c>
      <c r="J98" s="28" t="str">
        <f>IFERROR(VLOOKUP(CONCATENATE(F98,H98),[1]Áreas!$E$8:$F$33,2,0)," ")</f>
        <v>Medio</v>
      </c>
      <c r="K98" s="28" t="s">
        <v>270</v>
      </c>
      <c r="L98" s="28" t="s">
        <v>35</v>
      </c>
      <c r="M98" s="28" t="s">
        <v>115</v>
      </c>
      <c r="N98" s="28" t="s">
        <v>251</v>
      </c>
      <c r="O98" s="28" t="s">
        <v>46</v>
      </c>
      <c r="P98" s="30">
        <f>IFERROR(VLOOKUP(O98,'[1]Parámetros Paula V'!$B$2:$D$6,2,0)," ")</f>
        <v>60</v>
      </c>
      <c r="Q98" s="30" t="s">
        <v>38</v>
      </c>
      <c r="R98" s="30">
        <f>IFERROR(VLOOKUP(Q98,'[1]Parámetros Paula V'!$B$7:$D$8,2,0)," ")</f>
        <v>100</v>
      </c>
      <c r="S98" s="30" t="s">
        <v>47</v>
      </c>
      <c r="T98" s="30">
        <f>IFERROR(VLOOKUP(S98,'[1]Parámetros Paula V'!$B$9:$D$10,2,0)," ")</f>
        <v>100</v>
      </c>
      <c r="U98" s="30" t="s">
        <v>38</v>
      </c>
      <c r="V98" s="30">
        <f>IFERROR(VLOOKUP(U98,'[1]Parámetros Paula V'!$B$11:$D$12,2,0)," ")</f>
        <v>100</v>
      </c>
      <c r="W98" s="30" t="s">
        <v>48</v>
      </c>
      <c r="X98" s="30">
        <f>IFERROR(VLOOKUP(W98,'[1]Parámetros Paula V'!$B$13:$D$16,2,0)," ")</f>
        <v>40</v>
      </c>
      <c r="Y98" s="30">
        <f>IFERROR((R98*'[1]Parámetros Paula V'!$D$7)+(T98*'[1]Parámetros Paula V'!$D$9)+(V98*'[1]Parámetros Paula V'!$D$11)+(X98*'[1]Parámetros Paula V'!$D$13)," ")</f>
        <v>85</v>
      </c>
      <c r="Z98" s="30" t="s">
        <v>38</v>
      </c>
      <c r="AA98" s="30">
        <f>IFERROR(VLOOKUP(Z98,'[1]Parámetros Paula V'!$B$18:$D$20,2,0)," ")</f>
        <v>100</v>
      </c>
      <c r="AB98" s="30" t="s">
        <v>39</v>
      </c>
      <c r="AC98" s="30">
        <f>IFERROR(IF(Q98="No",20,VLOOKUP(AB98,'[1]Parámetros Paula V'!$B$23:$D$27,2,0))," ")</f>
        <v>100</v>
      </c>
      <c r="AD98" s="30" t="s">
        <v>40</v>
      </c>
      <c r="AE98" s="30">
        <f>IFERROR(VLOOKUP(AD98,'[1]Parámetros Paula V'!$B$29:$D$31,2,0)," ")</f>
        <v>80</v>
      </c>
      <c r="AF98" s="30" t="s">
        <v>41</v>
      </c>
      <c r="AG98" s="30">
        <f>IFERROR(VLOOKUP(AF98,'[1]Parámetros Paula V'!$B$34:$D$36,2,0)," ")</f>
        <v>40</v>
      </c>
      <c r="AH98" s="30" t="s">
        <v>50</v>
      </c>
      <c r="AI98" s="30">
        <f>IFERROR(VLOOKUP(AH98,'[1]Parámetros Paula V'!$B$38:$D$41,2,0)," ")</f>
        <v>40</v>
      </c>
      <c r="AJ98" s="30" t="s">
        <v>51</v>
      </c>
      <c r="AK98" s="30">
        <f>IFERROR(VLOOKUP(AJ98,'[1]Parámetros Paula V'!$B$43:$D$45,2,0)," ")</f>
        <v>100</v>
      </c>
      <c r="AL98" s="30" t="s">
        <v>38</v>
      </c>
      <c r="AM98" s="30">
        <f>IFERROR(VLOOKUP(AL98,'[1]Parámetros Paula V'!$B$46:$D$50,2,0)," ")</f>
        <v>100</v>
      </c>
      <c r="AN98" s="30">
        <f>IFERROR(IF(Q98="No",20,(AE98*'[1]Parámetros Paula V'!$D$29)+(AG98*'[1]Parámetros Paula V'!$D$34)+(AI98*'[1]Parámetros Paula V'!$D$38)+(AK98*'[1]Parámetros Paula V'!$D$43)+(AM98*'[1]Parámetros Paula V'!$D$49))," ")</f>
        <v>79</v>
      </c>
      <c r="AO98" s="30">
        <f t="shared" si="3"/>
        <v>84.8</v>
      </c>
      <c r="AP98" s="28" t="str">
        <f>IF(AO98=" "," ",IF(AO98&lt;='[1]Parámetros Paula V'!$C$53,'[1]Parámetros Paula V'!$A$53,IF(AO98&lt;='[1]Parámetros Paula V'!$C$54,'[1]Parámetros Paula V'!$A$54,IF(AO98&lt;='[1]Parámetros Paula V'!$C$55,'[1]Parámetros Paula V'!$A$55,IF(AO98&lt;='[1]Parámetros Paula V'!$C$56,'[1]Parámetros Paula V'!$A$56,'[1]Parámetros Paula V'!$A$57)))))</f>
        <v>El control es óptimo, efectivo, eficiente, económicamente viable y ejecutándose adecuadamente.</v>
      </c>
      <c r="AQ98" s="31" t="s">
        <v>271</v>
      </c>
      <c r="AR98" s="32"/>
      <c r="AS98" s="32">
        <v>45504</v>
      </c>
      <c r="AT98" s="31" t="s">
        <v>772</v>
      </c>
    </row>
    <row r="99" spans="1:46" ht="42.75" x14ac:dyDescent="0.2">
      <c r="A99" s="2" t="s">
        <v>268</v>
      </c>
      <c r="B99" s="28" t="s">
        <v>269</v>
      </c>
      <c r="C99" s="33" t="s">
        <v>251</v>
      </c>
      <c r="D99" s="34">
        <v>45468</v>
      </c>
      <c r="E99" s="28">
        <v>4</v>
      </c>
      <c r="F99" s="28" t="str">
        <f>VLOOKUP(E99,[1]Áreas!$D$1:$E$6,2,0)</f>
        <v>Probable</v>
      </c>
      <c r="G99" s="28">
        <v>2</v>
      </c>
      <c r="H99" s="28" t="str">
        <f>VLOOKUP(G99,[1]Áreas!$I$1:$J$6,2,0)</f>
        <v>Menor</v>
      </c>
      <c r="I99" s="28">
        <f t="shared" si="2"/>
        <v>8</v>
      </c>
      <c r="J99" s="28" t="str">
        <f>IFERROR(VLOOKUP(CONCATENATE(F99,H99),[1]Áreas!$E$8:$F$33,2,0)," ")</f>
        <v>Medio</v>
      </c>
      <c r="K99" s="28" t="s">
        <v>272</v>
      </c>
      <c r="L99" s="28" t="s">
        <v>35</v>
      </c>
      <c r="M99" s="28" t="s">
        <v>115</v>
      </c>
      <c r="N99" s="28" t="s">
        <v>251</v>
      </c>
      <c r="O99" s="28" t="s">
        <v>46</v>
      </c>
      <c r="P99" s="30">
        <f>IFERROR(VLOOKUP(O99,'[1]Parámetros Paula V'!$B$2:$D$6,2,0)," ")</f>
        <v>60</v>
      </c>
      <c r="Q99" s="30" t="s">
        <v>38</v>
      </c>
      <c r="R99" s="30">
        <f>IFERROR(VLOOKUP(Q99,'[1]Parámetros Paula V'!$B$7:$D$8,2,0)," ")</f>
        <v>100</v>
      </c>
      <c r="S99" s="30" t="s">
        <v>47</v>
      </c>
      <c r="T99" s="30">
        <f>IFERROR(VLOOKUP(S99,'[1]Parámetros Paula V'!$B$9:$D$10,2,0)," ")</f>
        <v>100</v>
      </c>
      <c r="U99" s="30" t="s">
        <v>38</v>
      </c>
      <c r="V99" s="30">
        <f>IFERROR(VLOOKUP(U99,'[1]Parámetros Paula V'!$B$11:$D$12,2,0)," ")</f>
        <v>100</v>
      </c>
      <c r="W99" s="30" t="s">
        <v>47</v>
      </c>
      <c r="X99" s="30">
        <f>IFERROR(VLOOKUP(W99,'[1]Parámetros Paula V'!$B$13:$D$16,2,0)," ")</f>
        <v>20</v>
      </c>
      <c r="Y99" s="30">
        <f>IFERROR((R99*'[1]Parámetros Paula V'!$D$7)+(T99*'[1]Parámetros Paula V'!$D$9)+(V99*'[1]Parámetros Paula V'!$D$11)+(X99*'[1]Parámetros Paula V'!$D$13)," ")</f>
        <v>80</v>
      </c>
      <c r="Z99" s="30" t="s">
        <v>38</v>
      </c>
      <c r="AA99" s="30">
        <f>IFERROR(VLOOKUP(Z99,'[1]Parámetros Paula V'!$B$18:$D$20,2,0)," ")</f>
        <v>100</v>
      </c>
      <c r="AB99" s="30" t="s">
        <v>39</v>
      </c>
      <c r="AC99" s="30">
        <f>IFERROR(IF(Q99="No",20,VLOOKUP(AB99,'[1]Parámetros Paula V'!$B$23:$D$27,2,0))," ")</f>
        <v>100</v>
      </c>
      <c r="AD99" s="30" t="s">
        <v>40</v>
      </c>
      <c r="AE99" s="30">
        <f>IFERROR(VLOOKUP(AD99,'[1]Parámetros Paula V'!$B$29:$D$31,2,0)," ")</f>
        <v>80</v>
      </c>
      <c r="AF99" s="30" t="s">
        <v>41</v>
      </c>
      <c r="AG99" s="30">
        <f>IFERROR(VLOOKUP(AF99,'[1]Parámetros Paula V'!$B$34:$D$36,2,0)," ")</f>
        <v>40</v>
      </c>
      <c r="AH99" s="30" t="s">
        <v>50</v>
      </c>
      <c r="AI99" s="30">
        <f>IFERROR(VLOOKUP(AH99,'[1]Parámetros Paula V'!$B$38:$D$41,2,0)," ")</f>
        <v>40</v>
      </c>
      <c r="AJ99" s="30" t="s">
        <v>51</v>
      </c>
      <c r="AK99" s="30">
        <f>IFERROR(VLOOKUP(AJ99,'[1]Parámetros Paula V'!$B$43:$D$45,2,0)," ")</f>
        <v>100</v>
      </c>
      <c r="AL99" s="30" t="s">
        <v>38</v>
      </c>
      <c r="AM99" s="30">
        <f>IFERROR(VLOOKUP(AL99,'[1]Parámetros Paula V'!$B$46:$D$50,2,0)," ")</f>
        <v>100</v>
      </c>
      <c r="AN99" s="30">
        <f>IFERROR(IF(Q99="No",20,(AE99*'[1]Parámetros Paula V'!$D$29)+(AG99*'[1]Parámetros Paula V'!$D$34)+(AI99*'[1]Parámetros Paula V'!$D$38)+(AK99*'[1]Parámetros Paula V'!$D$43)+(AM99*'[1]Parámetros Paula V'!$D$49))," ")</f>
        <v>79</v>
      </c>
      <c r="AO99" s="30">
        <f t="shared" si="3"/>
        <v>83.8</v>
      </c>
      <c r="AP99" s="28" t="str">
        <f>IF(AO99=" "," ",IF(AO99&lt;='[1]Parámetros Paula V'!$C$53,'[1]Parámetros Paula V'!$A$53,IF(AO99&lt;='[1]Parámetros Paula V'!$C$54,'[1]Parámetros Paula V'!$A$54,IF(AO99&lt;='[1]Parámetros Paula V'!$C$55,'[1]Parámetros Paula V'!$A$55,IF(AO99&lt;='[1]Parámetros Paula V'!$C$56,'[1]Parámetros Paula V'!$A$56,'[1]Parámetros Paula V'!$A$57)))))</f>
        <v>El control es óptimo, efectivo, eficiente, económicamente viable y ejecutándose adecuadamente.</v>
      </c>
      <c r="AQ99" s="31"/>
      <c r="AR99" s="32"/>
      <c r="AS99" s="32"/>
      <c r="AT99" s="31" t="s">
        <v>273</v>
      </c>
    </row>
    <row r="100" spans="1:46" ht="85.5" x14ac:dyDescent="0.2">
      <c r="A100" s="2" t="s">
        <v>268</v>
      </c>
      <c r="B100" s="28" t="s">
        <v>269</v>
      </c>
      <c r="C100" s="33" t="s">
        <v>251</v>
      </c>
      <c r="D100" s="34">
        <v>45468</v>
      </c>
      <c r="E100" s="28">
        <v>4</v>
      </c>
      <c r="F100" s="28" t="str">
        <f>VLOOKUP(E100,[1]Áreas!$D$1:$E$6,2,0)</f>
        <v>Probable</v>
      </c>
      <c r="G100" s="28">
        <v>2</v>
      </c>
      <c r="H100" s="28" t="str">
        <f>VLOOKUP(G100,[1]Áreas!$I$1:$J$6,2,0)</f>
        <v>Menor</v>
      </c>
      <c r="I100" s="28">
        <f t="shared" si="2"/>
        <v>8</v>
      </c>
      <c r="J100" s="28" t="str">
        <f>IFERROR(VLOOKUP(CONCATENATE(F100,H100),[1]Áreas!$E$8:$F$33,2,0)," ")</f>
        <v>Medio</v>
      </c>
      <c r="K100" s="28" t="s">
        <v>274</v>
      </c>
      <c r="L100" s="28" t="s">
        <v>35</v>
      </c>
      <c r="M100" s="28" t="s">
        <v>115</v>
      </c>
      <c r="N100" s="28" t="s">
        <v>251</v>
      </c>
      <c r="O100" s="28" t="s">
        <v>37</v>
      </c>
      <c r="P100" s="30">
        <f>IFERROR(VLOOKUP(O100,'[1]Parámetros Paula V'!$B$2:$D$6,2,0)," ")</f>
        <v>80</v>
      </c>
      <c r="Q100" s="30" t="s">
        <v>47</v>
      </c>
      <c r="R100" s="30">
        <f>IFERROR(VLOOKUP(Q100,'[1]Parámetros Paula V'!$B$7:$D$8,2,0)," ")</f>
        <v>20</v>
      </c>
      <c r="S100" s="30" t="s">
        <v>47</v>
      </c>
      <c r="T100" s="30">
        <f>IFERROR(VLOOKUP(S100,'[1]Parámetros Paula V'!$B$9:$D$10,2,0)," ")</f>
        <v>100</v>
      </c>
      <c r="U100" s="30" t="s">
        <v>38</v>
      </c>
      <c r="V100" s="30">
        <f>IFERROR(VLOOKUP(U100,'[1]Parámetros Paula V'!$B$11:$D$12,2,0)," ")</f>
        <v>100</v>
      </c>
      <c r="W100" s="30" t="s">
        <v>38</v>
      </c>
      <c r="X100" s="30">
        <f>IFERROR(VLOOKUP(W100,'[1]Parámetros Paula V'!$B$13:$D$16,2,0)," ")</f>
        <v>100</v>
      </c>
      <c r="Y100" s="30">
        <f>IFERROR((R100*'[1]Parámetros Paula V'!$D$7)+(T100*'[1]Parámetros Paula V'!$D$9)+(V100*'[1]Parámetros Paula V'!$D$11)+(X100*'[1]Parámetros Paula V'!$D$13)," ")</f>
        <v>76</v>
      </c>
      <c r="Z100" s="30" t="s">
        <v>38</v>
      </c>
      <c r="AA100" s="30">
        <f>IFERROR(VLOOKUP(Z100,'[1]Parámetros Paula V'!$B$18:$D$20,2,0)," ")</f>
        <v>100</v>
      </c>
      <c r="AB100" s="30" t="s">
        <v>96</v>
      </c>
      <c r="AC100" s="30">
        <f>IFERROR(IF(Q100="No",20,VLOOKUP(AB100,'[1]Parámetros Paula V'!$B$23:$D$27,2,0))," ")</f>
        <v>20</v>
      </c>
      <c r="AD100" s="30" t="s">
        <v>49</v>
      </c>
      <c r="AE100" s="30">
        <f>IFERROR(VLOOKUP(AD100,'[1]Parámetros Paula V'!$B$29:$D$31,2,0)," ")</f>
        <v>40</v>
      </c>
      <c r="AF100" s="30" t="s">
        <v>55</v>
      </c>
      <c r="AG100" s="30">
        <f>IFERROR(VLOOKUP(AF100,'[1]Parámetros Paula V'!$B$34:$D$36,2,0)," ")</f>
        <v>80</v>
      </c>
      <c r="AH100" s="30" t="s">
        <v>47</v>
      </c>
      <c r="AI100" s="30">
        <f>IFERROR(VLOOKUP(AH100,'[1]Parámetros Paula V'!$B$38:$D$41,2,0)," ")</f>
        <v>20</v>
      </c>
      <c r="AJ100" s="30" t="s">
        <v>51</v>
      </c>
      <c r="AK100" s="30">
        <f>IFERROR(VLOOKUP(AJ100,'[1]Parámetros Paula V'!$B$43:$D$45,2,0)," ")</f>
        <v>100</v>
      </c>
      <c r="AL100" s="30" t="s">
        <v>47</v>
      </c>
      <c r="AM100" s="30">
        <f>IFERROR(VLOOKUP(AL100,'[1]Parámetros Paula V'!$B$46:$D$50,2,0)," ")</f>
        <v>20</v>
      </c>
      <c r="AN100" s="30">
        <f>IFERROR(IF(Q100="No",20,(AE100*'[1]Parámetros Paula V'!$D$29)+(AG100*'[1]Parámetros Paula V'!$D$34)+(AI100*'[1]Parámetros Paula V'!$D$38)+(AK100*'[1]Parámetros Paula V'!$D$43)+(AM100*'[1]Parámetros Paula V'!$D$49))," ")</f>
        <v>20</v>
      </c>
      <c r="AO100" s="30">
        <f t="shared" si="3"/>
        <v>59.2</v>
      </c>
      <c r="AP100" s="28" t="str">
        <f>IF(AO100=" "," ",IF(AO100&lt;='[1]Parámetros Paula V'!$C$53,'[1]Parámetros Paula V'!$A$53,IF(AO100&lt;='[1]Parámetros Paula V'!$C$54,'[1]Parámetros Paula V'!$A$54,IF(AO100&lt;='[1]Parámetros Paula V'!$C$55,'[1]Parámetros Paula V'!$A$55,IF(AO100&lt;='[1]Parámetros Paula V'!$C$56,'[1]Parámetros Paula V'!$A$56,'[1]Parámetros Paula V'!$A$57)))))</f>
        <v>El control cumple parcialmente el objetivo de mitigación del riesgo, el diseño y/o ejecución del control requiere mejoras. Se debe establecer planes de mejoramiento a mediano plazo</v>
      </c>
      <c r="AQ100" s="31" t="s">
        <v>275</v>
      </c>
      <c r="AR100" s="32"/>
      <c r="AS100" s="32">
        <v>45565</v>
      </c>
      <c r="AT100" s="31"/>
    </row>
    <row r="101" spans="1:46" ht="183.75" customHeight="1" x14ac:dyDescent="0.2">
      <c r="A101" s="2" t="s">
        <v>276</v>
      </c>
      <c r="B101" s="28" t="s">
        <v>277</v>
      </c>
      <c r="C101" s="33" t="s">
        <v>152</v>
      </c>
      <c r="D101" s="34">
        <v>45460</v>
      </c>
      <c r="E101" s="28">
        <v>4</v>
      </c>
      <c r="F101" s="28" t="str">
        <f>VLOOKUP(E101,[1]Áreas!$D$1:$E$6,2,0)</f>
        <v>Probable</v>
      </c>
      <c r="G101" s="28">
        <v>5</v>
      </c>
      <c r="H101" s="28" t="str">
        <f>VLOOKUP(G101,[1]Áreas!$I$1:$J$6,2,0)</f>
        <v>Moderado</v>
      </c>
      <c r="I101" s="28">
        <f t="shared" si="2"/>
        <v>20</v>
      </c>
      <c r="J101" s="28" t="str">
        <f>IFERROR(VLOOKUP(CONCATENATE(F101,H101),[1]Áreas!$E$8:$F$33,2,0)," ")</f>
        <v>Alto</v>
      </c>
      <c r="K101" s="28" t="s">
        <v>278</v>
      </c>
      <c r="L101" s="28" t="s">
        <v>35</v>
      </c>
      <c r="M101" s="28" t="s">
        <v>115</v>
      </c>
      <c r="N101" s="28" t="s">
        <v>152</v>
      </c>
      <c r="O101" s="28" t="s">
        <v>37</v>
      </c>
      <c r="P101" s="30">
        <f>IFERROR(VLOOKUP(O101,'[1]Parámetros Paula V'!$B$2:$D$6,2,0)," ")</f>
        <v>80</v>
      </c>
      <c r="Q101" s="30" t="s">
        <v>38</v>
      </c>
      <c r="R101" s="30">
        <f>IFERROR(VLOOKUP(Q101,'[1]Parámetros Paula V'!$B$7:$D$8,2,0)," ")</f>
        <v>100</v>
      </c>
      <c r="S101" s="30" t="s">
        <v>47</v>
      </c>
      <c r="T101" s="30">
        <f>IFERROR(VLOOKUP(S101,'[1]Parámetros Paula V'!$B$9:$D$10,2,0)," ")</f>
        <v>100</v>
      </c>
      <c r="U101" s="30" t="s">
        <v>38</v>
      </c>
      <c r="V101" s="30">
        <f>IFERROR(VLOOKUP(U101,'[1]Parámetros Paula V'!$B$11:$D$12,2,0)," ")</f>
        <v>100</v>
      </c>
      <c r="W101" s="30" t="s">
        <v>38</v>
      </c>
      <c r="X101" s="30">
        <f>IFERROR(VLOOKUP(W101,'[1]Parámetros Paula V'!$B$13:$D$16,2,0)," ")</f>
        <v>100</v>
      </c>
      <c r="Y101" s="30">
        <f>IFERROR((R101*'[1]Parámetros Paula V'!$D$7)+(T101*'[1]Parámetros Paula V'!$D$9)+(V101*'[1]Parámetros Paula V'!$D$11)+(X101*'[1]Parámetros Paula V'!$D$13)," ")</f>
        <v>100</v>
      </c>
      <c r="Z101" s="30" t="s">
        <v>38</v>
      </c>
      <c r="AA101" s="30">
        <f>IFERROR(VLOOKUP(Z101,'[1]Parámetros Paula V'!$B$18:$D$20,2,0)," ")</f>
        <v>100</v>
      </c>
      <c r="AB101" s="30" t="s">
        <v>39</v>
      </c>
      <c r="AC101" s="30">
        <f>IFERROR(IF(Q101="No",20,VLOOKUP(AB101,'[1]Parámetros Paula V'!$B$23:$D$27,2,0))," ")</f>
        <v>100</v>
      </c>
      <c r="AD101" s="30" t="s">
        <v>201</v>
      </c>
      <c r="AE101" s="30">
        <f>IFERROR(VLOOKUP(AD101,'[1]Parámetros Paula V'!$B$29:$D$31,2,0)," ")</f>
        <v>60</v>
      </c>
      <c r="AF101" s="30" t="s">
        <v>41</v>
      </c>
      <c r="AG101" s="30">
        <f>IFERROR(VLOOKUP(AF101,'[1]Parámetros Paula V'!$B$34:$D$36,2,0)," ")</f>
        <v>40</v>
      </c>
      <c r="AH101" s="30" t="s">
        <v>42</v>
      </c>
      <c r="AI101" s="30">
        <f>IFERROR(VLOOKUP(AH101,'[1]Parámetros Paula V'!$B$38:$D$41,2,0)," ")</f>
        <v>80</v>
      </c>
      <c r="AJ101" s="30" t="s">
        <v>51</v>
      </c>
      <c r="AK101" s="30">
        <f>IFERROR(VLOOKUP(AJ101,'[1]Parámetros Paula V'!$B$43:$D$45,2,0)," ")</f>
        <v>100</v>
      </c>
      <c r="AL101" s="30" t="s">
        <v>38</v>
      </c>
      <c r="AM101" s="30">
        <f>IFERROR(VLOOKUP(AL101,'[1]Parámetros Paula V'!$B$46:$D$50,2,0)," ")</f>
        <v>100</v>
      </c>
      <c r="AN101" s="30">
        <f>IFERROR(IF(Q101="No",20,(AE101*'[1]Parámetros Paula V'!$D$29)+(AG101*'[1]Parámetros Paula V'!$D$34)+(AI101*'[1]Parámetros Paula V'!$D$38)+(AK101*'[1]Parámetros Paula V'!$D$43)+(AM101*'[1]Parámetros Paula V'!$D$49))," ")</f>
        <v>87.5</v>
      </c>
      <c r="AO101" s="30">
        <f t="shared" si="3"/>
        <v>93.5</v>
      </c>
      <c r="AP101" s="28" t="str">
        <f>IF(AO101=" "," ",IF(AO101&lt;='[1]Parámetros Paula V'!$C$53,'[1]Parámetros Paula V'!$A$53,IF(AO101&lt;='[1]Parámetros Paula V'!$C$54,'[1]Parámetros Paula V'!$A$54,IF(AO101&lt;='[1]Parámetros Paula V'!$C$55,'[1]Parámetros Paula V'!$A$55,IF(AO101&lt;='[1]Parámetros Paula V'!$C$56,'[1]Parámetros Paula V'!$A$56,'[1]Parámetros Paula V'!$A$57)))))</f>
        <v>El control es óptimo, efectivo, eficiente, económicamente viable y ejecutándose adecuadamente.</v>
      </c>
      <c r="AQ101" s="31"/>
      <c r="AR101" s="32"/>
      <c r="AS101" s="32"/>
      <c r="AT101" s="31" t="s">
        <v>773</v>
      </c>
    </row>
    <row r="102" spans="1:46" ht="85.5" x14ac:dyDescent="0.2">
      <c r="A102" s="2" t="s">
        <v>276</v>
      </c>
      <c r="B102" s="28" t="s">
        <v>277</v>
      </c>
      <c r="C102" s="33" t="s">
        <v>152</v>
      </c>
      <c r="D102" s="34">
        <v>45460</v>
      </c>
      <c r="E102" s="28">
        <v>4</v>
      </c>
      <c r="F102" s="28" t="str">
        <f>VLOOKUP(E102,[1]Áreas!$D$1:$E$6,2,0)</f>
        <v>Probable</v>
      </c>
      <c r="G102" s="28">
        <v>5</v>
      </c>
      <c r="H102" s="28" t="str">
        <f>VLOOKUP(G102,[1]Áreas!$I$1:$J$6,2,0)</f>
        <v>Moderado</v>
      </c>
      <c r="I102" s="28">
        <f t="shared" si="2"/>
        <v>20</v>
      </c>
      <c r="J102" s="28" t="str">
        <f>IFERROR(VLOOKUP(CONCATENATE(F102,H102),[1]Áreas!$E$8:$F$33,2,0)," ")</f>
        <v>Alto</v>
      </c>
      <c r="K102" s="28" t="s">
        <v>279</v>
      </c>
      <c r="L102" s="28" t="s">
        <v>35</v>
      </c>
      <c r="M102" s="28" t="s">
        <v>115</v>
      </c>
      <c r="N102" s="28" t="s">
        <v>152</v>
      </c>
      <c r="O102" s="28" t="s">
        <v>37</v>
      </c>
      <c r="P102" s="30">
        <f>IFERROR(VLOOKUP(O102,'[1]Parámetros Paula V'!$B$2:$D$6,2,0)," ")</f>
        <v>80</v>
      </c>
      <c r="Q102" s="30" t="s">
        <v>38</v>
      </c>
      <c r="R102" s="30">
        <f>IFERROR(VLOOKUP(Q102,'[1]Parámetros Paula V'!$B$7:$D$8,2,0)," ")</f>
        <v>100</v>
      </c>
      <c r="S102" s="30" t="s">
        <v>38</v>
      </c>
      <c r="T102" s="30">
        <f>IFERROR(VLOOKUP(S102,'[1]Parámetros Paula V'!$B$9:$D$10,2,0)," ")</f>
        <v>20</v>
      </c>
      <c r="U102" s="30" t="s">
        <v>38</v>
      </c>
      <c r="V102" s="30">
        <f>IFERROR(VLOOKUP(U102,'[1]Parámetros Paula V'!$B$11:$D$12,2,0)," ")</f>
        <v>100</v>
      </c>
      <c r="W102" s="30" t="s">
        <v>38</v>
      </c>
      <c r="X102" s="30">
        <f>IFERROR(VLOOKUP(W102,'[1]Parámetros Paula V'!$B$13:$D$16,2,0)," ")</f>
        <v>100</v>
      </c>
      <c r="Y102" s="30">
        <f>IFERROR((R102*'[1]Parámetros Paula V'!$D$7)+(T102*'[1]Parámetros Paula V'!$D$9)+(V102*'[1]Parámetros Paula V'!$D$11)+(X102*'[1]Parámetros Paula V'!$D$13)," ")</f>
        <v>72</v>
      </c>
      <c r="Z102" s="30" t="s">
        <v>38</v>
      </c>
      <c r="AA102" s="30">
        <f>IFERROR(VLOOKUP(Z102,'[1]Parámetros Paula V'!$B$18:$D$20,2,0)," ")</f>
        <v>100</v>
      </c>
      <c r="AB102" s="30" t="s">
        <v>52</v>
      </c>
      <c r="AC102" s="30">
        <f>IFERROR(IF(Q102="No",20,VLOOKUP(AB102,'[1]Parámetros Paula V'!$B$23:$D$27,2,0))," ")</f>
        <v>60</v>
      </c>
      <c r="AD102" s="30" t="s">
        <v>40</v>
      </c>
      <c r="AE102" s="30">
        <f>IFERROR(VLOOKUP(AD102,'[1]Parámetros Paula V'!$B$29:$D$31,2,0)," ")</f>
        <v>80</v>
      </c>
      <c r="AF102" s="30" t="s">
        <v>41</v>
      </c>
      <c r="AG102" s="30">
        <f>IFERROR(VLOOKUP(AF102,'[1]Parámetros Paula V'!$B$34:$D$36,2,0)," ")</f>
        <v>40</v>
      </c>
      <c r="AH102" s="30" t="s">
        <v>50</v>
      </c>
      <c r="AI102" s="30">
        <f>IFERROR(VLOOKUP(AH102,'[1]Parámetros Paula V'!$B$38:$D$41,2,0)," ")</f>
        <v>40</v>
      </c>
      <c r="AJ102" s="30" t="s">
        <v>51</v>
      </c>
      <c r="AK102" s="30">
        <f>IFERROR(VLOOKUP(AJ102,'[1]Parámetros Paula V'!$B$43:$D$45,2,0)," ")</f>
        <v>100</v>
      </c>
      <c r="AL102" s="30" t="s">
        <v>47</v>
      </c>
      <c r="AM102" s="30">
        <f>IFERROR(VLOOKUP(AL102,'[1]Parámetros Paula V'!$B$46:$D$50,2,0)," ")</f>
        <v>20</v>
      </c>
      <c r="AN102" s="30">
        <f>IFERROR(IF(Q102="No",20,(AE102*'[1]Parámetros Paula V'!$D$29)+(AG102*'[1]Parámetros Paula V'!$D$34)+(AI102*'[1]Parámetros Paula V'!$D$38)+(AK102*'[1]Parámetros Paula V'!$D$43)+(AM102*'[1]Parámetros Paula V'!$D$49))," ")</f>
        <v>71</v>
      </c>
      <c r="AO102" s="30">
        <f t="shared" si="3"/>
        <v>76.599999999999994</v>
      </c>
      <c r="AP102" s="28" t="str">
        <f>IF(AO102=" "," ",IF(AO102&lt;='[1]Parámetros Paula V'!$C$53,'[1]Parámetros Paula V'!$A$53,IF(AO102&lt;='[1]Parámetros Paula V'!$C$54,'[1]Parámetros Paula V'!$A$54,IF(AO102&lt;='[1]Parámetros Paula V'!$C$55,'[1]Parámetros Paula V'!$A$55,IF(AO102&lt;='[1]Parámetros Paula V'!$C$56,'[1]Parámetros Paula V'!$A$56,'[1]Parámetros Paula V'!$A$57)))))</f>
        <v>El control está diseñado y ejecutándose adecuadamente, cumple con la mitigación del riesgo. Se debe establecer planes de mejora puntuales dirigidas a su mantenimiento</v>
      </c>
      <c r="AQ102" s="31" t="s">
        <v>280</v>
      </c>
      <c r="AR102" s="32"/>
      <c r="AS102" s="32">
        <v>45657</v>
      </c>
      <c r="AT102" s="31" t="s">
        <v>281</v>
      </c>
    </row>
    <row r="103" spans="1:46" ht="274.5" customHeight="1" x14ac:dyDescent="0.2">
      <c r="A103" s="2" t="s">
        <v>276</v>
      </c>
      <c r="B103" s="28" t="s">
        <v>277</v>
      </c>
      <c r="C103" s="33" t="s">
        <v>152</v>
      </c>
      <c r="D103" s="34">
        <v>45460</v>
      </c>
      <c r="E103" s="28">
        <v>4</v>
      </c>
      <c r="F103" s="28" t="str">
        <f>VLOOKUP(E103,[1]Áreas!$D$1:$E$6,2,0)</f>
        <v>Probable</v>
      </c>
      <c r="G103" s="28">
        <v>5</v>
      </c>
      <c r="H103" s="28" t="str">
        <f>VLOOKUP(G103,[1]Áreas!$I$1:$J$6,2,0)</f>
        <v>Moderado</v>
      </c>
      <c r="I103" s="28">
        <f t="shared" si="2"/>
        <v>20</v>
      </c>
      <c r="J103" s="28" t="str">
        <f>IFERROR(VLOOKUP(CONCATENATE(F103,H103),[1]Áreas!$E$8:$F$33,2,0)," ")</f>
        <v>Alto</v>
      </c>
      <c r="K103" s="28" t="s">
        <v>282</v>
      </c>
      <c r="L103" s="28" t="s">
        <v>35</v>
      </c>
      <c r="M103" s="28" t="s">
        <v>115</v>
      </c>
      <c r="N103" s="28" t="s">
        <v>152</v>
      </c>
      <c r="O103" s="28" t="s">
        <v>37</v>
      </c>
      <c r="P103" s="30">
        <f>IFERROR(VLOOKUP(O103,'[1]Parámetros Paula V'!$B$2:$D$6,2,0)," ")</f>
        <v>80</v>
      </c>
      <c r="Q103" s="30" t="s">
        <v>38</v>
      </c>
      <c r="R103" s="30">
        <f>IFERROR(VLOOKUP(Q103,'[1]Parámetros Paula V'!$B$7:$D$8,2,0)," ")</f>
        <v>100</v>
      </c>
      <c r="S103" s="30" t="s">
        <v>38</v>
      </c>
      <c r="T103" s="30">
        <f>IFERROR(VLOOKUP(S103,'[1]Parámetros Paula V'!$B$9:$D$10,2,0)," ")</f>
        <v>20</v>
      </c>
      <c r="U103" s="30" t="s">
        <v>38</v>
      </c>
      <c r="V103" s="30">
        <f>IFERROR(VLOOKUP(U103,'[1]Parámetros Paula V'!$B$11:$D$12,2,0)," ")</f>
        <v>100</v>
      </c>
      <c r="W103" s="30" t="s">
        <v>38</v>
      </c>
      <c r="X103" s="30">
        <f>IFERROR(VLOOKUP(W103,'[1]Parámetros Paula V'!$B$13:$D$16,2,0)," ")</f>
        <v>100</v>
      </c>
      <c r="Y103" s="30">
        <f>IFERROR((R103*'[1]Parámetros Paula V'!$D$7)+(T103*'[1]Parámetros Paula V'!$D$9)+(V103*'[1]Parámetros Paula V'!$D$11)+(X103*'[1]Parámetros Paula V'!$D$13)," ")</f>
        <v>72</v>
      </c>
      <c r="Z103" s="30" t="s">
        <v>38</v>
      </c>
      <c r="AA103" s="30">
        <f>IFERROR(VLOOKUP(Z103,'[1]Parámetros Paula V'!$B$18:$D$20,2,0)," ")</f>
        <v>100</v>
      </c>
      <c r="AB103" s="30" t="s">
        <v>110</v>
      </c>
      <c r="AC103" s="30">
        <f>IFERROR(IF(Q103="No",20,VLOOKUP(AB103,'[1]Parámetros Paula V'!$B$23:$D$27,2,0))," ")</f>
        <v>80</v>
      </c>
      <c r="AD103" s="30" t="s">
        <v>40</v>
      </c>
      <c r="AE103" s="30">
        <f>IFERROR(VLOOKUP(AD103,'[1]Parámetros Paula V'!$B$29:$D$31,2,0)," ")</f>
        <v>80</v>
      </c>
      <c r="AF103" s="30" t="s">
        <v>41</v>
      </c>
      <c r="AG103" s="30">
        <f>IFERROR(VLOOKUP(AF103,'[1]Parámetros Paula V'!$B$34:$D$36,2,0)," ")</f>
        <v>40</v>
      </c>
      <c r="AH103" s="30" t="s">
        <v>42</v>
      </c>
      <c r="AI103" s="30">
        <f>IFERROR(VLOOKUP(AH103,'[1]Parámetros Paula V'!$B$38:$D$41,2,0)," ")</f>
        <v>80</v>
      </c>
      <c r="AJ103" s="30" t="s">
        <v>51</v>
      </c>
      <c r="AK103" s="30">
        <f>IFERROR(VLOOKUP(AJ103,'[1]Parámetros Paula V'!$B$43:$D$45,2,0)," ")</f>
        <v>100</v>
      </c>
      <c r="AL103" s="30" t="s">
        <v>38</v>
      </c>
      <c r="AM103" s="30">
        <f>IFERROR(VLOOKUP(AL103,'[1]Parámetros Paula V'!$B$46:$D$50,2,0)," ")</f>
        <v>100</v>
      </c>
      <c r="AN103" s="30">
        <f>IFERROR(IF(Q103="No",20,(AE103*'[1]Parámetros Paula V'!$D$29)+(AG103*'[1]Parámetros Paula V'!$D$34)+(AI103*'[1]Parámetros Paula V'!$D$38)+(AK103*'[1]Parámetros Paula V'!$D$43)+(AM103*'[1]Parámetros Paula V'!$D$49))," ")</f>
        <v>89</v>
      </c>
      <c r="AO103" s="30">
        <f t="shared" si="3"/>
        <v>84.2</v>
      </c>
      <c r="AP103" s="28" t="str">
        <f>IF(AO103=" "," ",IF(AO103&lt;='[1]Parámetros Paula V'!$C$53,'[1]Parámetros Paula V'!$A$53,IF(AO103&lt;='[1]Parámetros Paula V'!$C$54,'[1]Parámetros Paula V'!$A$54,IF(AO103&lt;='[1]Parámetros Paula V'!$C$55,'[1]Parámetros Paula V'!$A$55,IF(AO103&lt;='[1]Parámetros Paula V'!$C$56,'[1]Parámetros Paula V'!$A$56,'[1]Parámetros Paula V'!$A$57)))))</f>
        <v>El control es óptimo, efectivo, eficiente, económicamente viable y ejecutándose adecuadamente.</v>
      </c>
      <c r="AQ103" s="31" t="s">
        <v>283</v>
      </c>
      <c r="AR103" s="32"/>
      <c r="AS103" s="32">
        <v>45565</v>
      </c>
      <c r="AT103" s="31" t="s">
        <v>284</v>
      </c>
    </row>
    <row r="104" spans="1:46" ht="85.5" x14ac:dyDescent="0.2">
      <c r="A104" s="2" t="s">
        <v>276</v>
      </c>
      <c r="B104" s="28" t="s">
        <v>277</v>
      </c>
      <c r="C104" s="33" t="s">
        <v>152</v>
      </c>
      <c r="D104" s="34">
        <v>45460</v>
      </c>
      <c r="E104" s="28">
        <v>4</v>
      </c>
      <c r="F104" s="28" t="str">
        <f>VLOOKUP(E104,[1]Áreas!$D$1:$E$6,2,0)</f>
        <v>Probable</v>
      </c>
      <c r="G104" s="28">
        <v>5</v>
      </c>
      <c r="H104" s="28" t="str">
        <f>VLOOKUP(G104,[1]Áreas!$I$1:$J$6,2,0)</f>
        <v>Moderado</v>
      </c>
      <c r="I104" s="28">
        <f t="shared" si="2"/>
        <v>20</v>
      </c>
      <c r="J104" s="28" t="str">
        <f>IFERROR(VLOOKUP(CONCATENATE(F104,H104),[1]Áreas!$E$8:$F$33,2,0)," ")</f>
        <v>Alto</v>
      </c>
      <c r="K104" s="28" t="s">
        <v>774</v>
      </c>
      <c r="L104" s="28" t="s">
        <v>35</v>
      </c>
      <c r="M104" s="28" t="s">
        <v>115</v>
      </c>
      <c r="N104" s="28" t="s">
        <v>152</v>
      </c>
      <c r="O104" s="28" t="s">
        <v>46</v>
      </c>
      <c r="P104" s="30">
        <f>IFERROR(VLOOKUP(O104,'[1]Parámetros Paula V'!$B$2:$D$6,2,0)," ")</f>
        <v>60</v>
      </c>
      <c r="Q104" s="30" t="s">
        <v>38</v>
      </c>
      <c r="R104" s="30">
        <f>IFERROR(VLOOKUP(Q104,'[1]Parámetros Paula V'!$B$7:$D$8,2,0)," ")</f>
        <v>100</v>
      </c>
      <c r="S104" s="30" t="s">
        <v>38</v>
      </c>
      <c r="T104" s="30">
        <f>IFERROR(VLOOKUP(S104,'[1]Parámetros Paula V'!$B$9:$D$10,2,0)," ")</f>
        <v>20</v>
      </c>
      <c r="U104" s="30" t="s">
        <v>38</v>
      </c>
      <c r="V104" s="30">
        <f>IFERROR(VLOOKUP(U104,'[1]Parámetros Paula V'!$B$11:$D$12,2,0)," ")</f>
        <v>100</v>
      </c>
      <c r="W104" s="30" t="s">
        <v>38</v>
      </c>
      <c r="X104" s="30">
        <f>IFERROR(VLOOKUP(W104,'[1]Parámetros Paula V'!$B$13:$D$16,2,0)," ")</f>
        <v>100</v>
      </c>
      <c r="Y104" s="30">
        <f>IFERROR((R104*'[1]Parámetros Paula V'!$D$7)+(T104*'[1]Parámetros Paula V'!$D$9)+(V104*'[1]Parámetros Paula V'!$D$11)+(X104*'[1]Parámetros Paula V'!$D$13)," ")</f>
        <v>72</v>
      </c>
      <c r="Z104" s="30" t="s">
        <v>38</v>
      </c>
      <c r="AA104" s="30">
        <f>IFERROR(VLOOKUP(Z104,'[1]Parámetros Paula V'!$B$18:$D$20,2,0)," ")</f>
        <v>100</v>
      </c>
      <c r="AB104" s="30" t="s">
        <v>39</v>
      </c>
      <c r="AC104" s="30">
        <f>IFERROR(IF(Q104="No",20,VLOOKUP(AB104,'[1]Parámetros Paula V'!$B$23:$D$27,2,0))," ")</f>
        <v>100</v>
      </c>
      <c r="AD104" s="30" t="s">
        <v>40</v>
      </c>
      <c r="AE104" s="30">
        <f>IFERROR(VLOOKUP(AD104,'[1]Parámetros Paula V'!$B$29:$D$31,2,0)," ")</f>
        <v>80</v>
      </c>
      <c r="AF104" s="30" t="s">
        <v>41</v>
      </c>
      <c r="AG104" s="30">
        <f>IFERROR(VLOOKUP(AF104,'[1]Parámetros Paula V'!$B$34:$D$36,2,0)," ")</f>
        <v>40</v>
      </c>
      <c r="AH104" s="30" t="s">
        <v>42</v>
      </c>
      <c r="AI104" s="30">
        <f>IFERROR(VLOOKUP(AH104,'[1]Parámetros Paula V'!$B$38:$D$41,2,0)," ")</f>
        <v>80</v>
      </c>
      <c r="AJ104" s="30" t="s">
        <v>51</v>
      </c>
      <c r="AK104" s="30">
        <f>IFERROR(VLOOKUP(AJ104,'[1]Parámetros Paula V'!$B$43:$D$45,2,0)," ")</f>
        <v>100</v>
      </c>
      <c r="AL104" s="30" t="s">
        <v>38</v>
      </c>
      <c r="AM104" s="30">
        <f>IFERROR(VLOOKUP(AL104,'[1]Parámetros Paula V'!$B$46:$D$50,2,0)," ")</f>
        <v>100</v>
      </c>
      <c r="AN104" s="30">
        <f>IFERROR(IF(Q104="No",20,(AE104*'[1]Parámetros Paula V'!$D$29)+(AG104*'[1]Parámetros Paula V'!$D$34)+(AI104*'[1]Parámetros Paula V'!$D$38)+(AK104*'[1]Parámetros Paula V'!$D$43)+(AM104*'[1]Parámetros Paula V'!$D$49))," ")</f>
        <v>89</v>
      </c>
      <c r="AO104" s="30">
        <f t="shared" si="3"/>
        <v>84.2</v>
      </c>
      <c r="AP104" s="28" t="str">
        <f>IF(AO104=" "," ",IF(AO104&lt;='[1]Parámetros Paula V'!$C$53,'[1]Parámetros Paula V'!$A$53,IF(AO104&lt;='[1]Parámetros Paula V'!$C$54,'[1]Parámetros Paula V'!$A$54,IF(AO104&lt;='[1]Parámetros Paula V'!$C$55,'[1]Parámetros Paula V'!$A$55,IF(AO104&lt;='[1]Parámetros Paula V'!$C$56,'[1]Parámetros Paula V'!$A$56,'[1]Parámetros Paula V'!$A$57)))))</f>
        <v>El control es óptimo, efectivo, eficiente, económicamente viable y ejecutándose adecuadamente.</v>
      </c>
      <c r="AQ104" s="31"/>
      <c r="AR104" s="32"/>
      <c r="AS104" s="32"/>
      <c r="AT104" s="31" t="s">
        <v>285</v>
      </c>
    </row>
    <row r="105" spans="1:46" ht="330.75" customHeight="1" x14ac:dyDescent="0.2">
      <c r="A105" s="2" t="s">
        <v>286</v>
      </c>
      <c r="B105" s="28" t="s">
        <v>287</v>
      </c>
      <c r="C105" s="33" t="s">
        <v>152</v>
      </c>
      <c r="D105" s="34">
        <v>45460</v>
      </c>
      <c r="E105" s="28">
        <v>4</v>
      </c>
      <c r="F105" s="28" t="str">
        <f>VLOOKUP(E105,[1]Áreas!$D$1:$E$6,2,0)</f>
        <v>Probable</v>
      </c>
      <c r="G105" s="28">
        <v>5</v>
      </c>
      <c r="H105" s="28" t="str">
        <f>VLOOKUP(G105,[1]Áreas!$I$1:$J$6,2,0)</f>
        <v>Moderado</v>
      </c>
      <c r="I105" s="28">
        <f t="shared" si="2"/>
        <v>20</v>
      </c>
      <c r="J105" s="28" t="str">
        <f>IFERROR(VLOOKUP(CONCATENATE(F105,H105),[1]Áreas!$E$8:$F$33,2,0)," ")</f>
        <v>Alto</v>
      </c>
      <c r="K105" s="28" t="s">
        <v>279</v>
      </c>
      <c r="L105" s="28" t="s">
        <v>35</v>
      </c>
      <c r="M105" s="28" t="s">
        <v>115</v>
      </c>
      <c r="N105" s="28" t="s">
        <v>152</v>
      </c>
      <c r="O105" s="28" t="s">
        <v>37</v>
      </c>
      <c r="P105" s="30">
        <f>IFERROR(VLOOKUP(O105,'[1]Parámetros Paula V'!$B$2:$D$6,2,0)," ")</f>
        <v>80</v>
      </c>
      <c r="Q105" s="30" t="s">
        <v>38</v>
      </c>
      <c r="R105" s="30">
        <f>IFERROR(VLOOKUP(Q105,'[1]Parámetros Paula V'!$B$7:$D$8,2,0)," ")</f>
        <v>100</v>
      </c>
      <c r="S105" s="30" t="s">
        <v>38</v>
      </c>
      <c r="T105" s="30">
        <f>IFERROR(VLOOKUP(S105,'[1]Parámetros Paula V'!$B$9:$D$10,2,0)," ")</f>
        <v>20</v>
      </c>
      <c r="U105" s="30" t="s">
        <v>38</v>
      </c>
      <c r="V105" s="30">
        <f>IFERROR(VLOOKUP(U105,'[1]Parámetros Paula V'!$B$11:$D$12,2,0)," ")</f>
        <v>100</v>
      </c>
      <c r="W105" s="30" t="s">
        <v>38</v>
      </c>
      <c r="X105" s="30">
        <f>IFERROR(VLOOKUP(W105,'[1]Parámetros Paula V'!$B$13:$D$16,2,0)," ")</f>
        <v>100</v>
      </c>
      <c r="Y105" s="30">
        <f>IFERROR((R105*'[1]Parámetros Paula V'!$D$7)+(T105*'[1]Parámetros Paula V'!$D$9)+(V105*'[1]Parámetros Paula V'!$D$11)+(X105*'[1]Parámetros Paula V'!$D$13)," ")</f>
        <v>72</v>
      </c>
      <c r="Z105" s="30" t="s">
        <v>38</v>
      </c>
      <c r="AA105" s="30">
        <f>IFERROR(VLOOKUP(Z105,'[1]Parámetros Paula V'!$B$18:$D$20,2,0)," ")</f>
        <v>100</v>
      </c>
      <c r="AB105" s="30" t="s">
        <v>52</v>
      </c>
      <c r="AC105" s="30">
        <f>IFERROR(IF(Q105="No",20,VLOOKUP(AB105,'[1]Parámetros Paula V'!$B$23:$D$27,2,0))," ")</f>
        <v>60</v>
      </c>
      <c r="AD105" s="30" t="s">
        <v>40</v>
      </c>
      <c r="AE105" s="30">
        <f>IFERROR(VLOOKUP(AD105,'[1]Parámetros Paula V'!$B$29:$D$31,2,0)," ")</f>
        <v>80</v>
      </c>
      <c r="AF105" s="30" t="s">
        <v>41</v>
      </c>
      <c r="AG105" s="30">
        <f>IFERROR(VLOOKUP(AF105,'[1]Parámetros Paula V'!$B$34:$D$36,2,0)," ")</f>
        <v>40</v>
      </c>
      <c r="AH105" s="30" t="s">
        <v>50</v>
      </c>
      <c r="AI105" s="30">
        <f>IFERROR(VLOOKUP(AH105,'[1]Parámetros Paula V'!$B$38:$D$41,2,0)," ")</f>
        <v>40</v>
      </c>
      <c r="AJ105" s="30" t="s">
        <v>51</v>
      </c>
      <c r="AK105" s="30">
        <f>IFERROR(VLOOKUP(AJ105,'[1]Parámetros Paula V'!$B$43:$D$45,2,0)," ")</f>
        <v>100</v>
      </c>
      <c r="AL105" s="30" t="s">
        <v>47</v>
      </c>
      <c r="AM105" s="30">
        <f>IFERROR(VLOOKUP(AL105,'[1]Parámetros Paula V'!$B$46:$D$50,2,0)," ")</f>
        <v>20</v>
      </c>
      <c r="AN105" s="30">
        <f>IFERROR(IF(Q105="No",20,(AE105*'[1]Parámetros Paula V'!$D$29)+(AG105*'[1]Parámetros Paula V'!$D$34)+(AI105*'[1]Parámetros Paula V'!$D$38)+(AK105*'[1]Parámetros Paula V'!$D$43)+(AM105*'[1]Parámetros Paula V'!$D$49))," ")</f>
        <v>71</v>
      </c>
      <c r="AO105" s="30">
        <f t="shared" si="3"/>
        <v>76.599999999999994</v>
      </c>
      <c r="AP105" s="28" t="str">
        <f>IF(AO105=" "," ",IF(AO105&lt;='[1]Parámetros Paula V'!$C$53,'[1]Parámetros Paula V'!$A$53,IF(AO105&lt;='[1]Parámetros Paula V'!$C$54,'[1]Parámetros Paula V'!$A$54,IF(AO105&lt;='[1]Parámetros Paula V'!$C$55,'[1]Parámetros Paula V'!$A$55,IF(AO105&lt;='[1]Parámetros Paula V'!$C$56,'[1]Parámetros Paula V'!$A$56,'[1]Parámetros Paula V'!$A$57)))))</f>
        <v>El control está diseñado y ejecutándose adecuadamente, cumple con la mitigación del riesgo. Se debe establecer planes de mejora puntuales dirigidas a su mantenimiento</v>
      </c>
      <c r="AQ105" s="31" t="s">
        <v>280</v>
      </c>
      <c r="AR105" s="32"/>
      <c r="AS105" s="32">
        <v>45657</v>
      </c>
      <c r="AT105" s="31" t="s">
        <v>288</v>
      </c>
    </row>
    <row r="106" spans="1:46" ht="155.25" customHeight="1" x14ac:dyDescent="0.2">
      <c r="A106" s="2" t="s">
        <v>286</v>
      </c>
      <c r="B106" s="28" t="s">
        <v>287</v>
      </c>
      <c r="C106" s="33" t="s">
        <v>152</v>
      </c>
      <c r="D106" s="34">
        <v>45460</v>
      </c>
      <c r="E106" s="28">
        <v>4</v>
      </c>
      <c r="F106" s="28" t="str">
        <f>VLOOKUP(E106,[1]Áreas!$D$1:$E$6,2,0)</f>
        <v>Probable</v>
      </c>
      <c r="G106" s="28">
        <v>5</v>
      </c>
      <c r="H106" s="28" t="str">
        <f>VLOOKUP(G106,[1]Áreas!$I$1:$J$6,2,0)</f>
        <v>Moderado</v>
      </c>
      <c r="I106" s="28">
        <f t="shared" si="2"/>
        <v>20</v>
      </c>
      <c r="J106" s="28" t="str">
        <f>IFERROR(VLOOKUP(CONCATENATE(F106,H106),[1]Áreas!$E$8:$F$33,2,0)," ")</f>
        <v>Alto</v>
      </c>
      <c r="K106" s="28" t="s">
        <v>775</v>
      </c>
      <c r="L106" s="28" t="s">
        <v>35</v>
      </c>
      <c r="M106" s="28" t="s">
        <v>115</v>
      </c>
      <c r="N106" s="28" t="s">
        <v>152</v>
      </c>
      <c r="O106" s="28" t="s">
        <v>37</v>
      </c>
      <c r="P106" s="30">
        <f>IFERROR(VLOOKUP(O106,'[1]Parámetros Paula V'!$B$2:$D$6,2,0)," ")</f>
        <v>80</v>
      </c>
      <c r="Q106" s="30" t="s">
        <v>38</v>
      </c>
      <c r="R106" s="30">
        <f>IFERROR(VLOOKUP(Q106,'[1]Parámetros Paula V'!$B$7:$D$8,2,0)," ")</f>
        <v>100</v>
      </c>
      <c r="S106" s="30" t="s">
        <v>47</v>
      </c>
      <c r="T106" s="30">
        <f>IFERROR(VLOOKUP(S106,'[1]Parámetros Paula V'!$B$9:$D$10,2,0)," ")</f>
        <v>100</v>
      </c>
      <c r="U106" s="30" t="s">
        <v>38</v>
      </c>
      <c r="V106" s="30">
        <f>IFERROR(VLOOKUP(U106,'[1]Parámetros Paula V'!$B$11:$D$12,2,0)," ")</f>
        <v>100</v>
      </c>
      <c r="W106" s="30" t="s">
        <v>48</v>
      </c>
      <c r="X106" s="30">
        <f>IFERROR(VLOOKUP(W106,'[1]Parámetros Paula V'!$B$13:$D$16,2,0)," ")</f>
        <v>40</v>
      </c>
      <c r="Y106" s="30">
        <f>IFERROR((R106*'[1]Parámetros Paula V'!$D$7)+(T106*'[1]Parámetros Paula V'!$D$9)+(V106*'[1]Parámetros Paula V'!$D$11)+(X106*'[1]Parámetros Paula V'!$D$13)," ")</f>
        <v>85</v>
      </c>
      <c r="Z106" s="30" t="s">
        <v>38</v>
      </c>
      <c r="AA106" s="30">
        <f>IFERROR(VLOOKUP(Z106,'[1]Parámetros Paula V'!$B$18:$D$20,2,0)," ")</f>
        <v>100</v>
      </c>
      <c r="AB106" s="30" t="s">
        <v>39</v>
      </c>
      <c r="AC106" s="30">
        <f>IFERROR(IF(Q106="No",20,VLOOKUP(AB106,'[1]Parámetros Paula V'!$B$23:$D$27,2,0))," ")</f>
        <v>100</v>
      </c>
      <c r="AD106" s="30" t="s">
        <v>40</v>
      </c>
      <c r="AE106" s="30">
        <f>IFERROR(VLOOKUP(AD106,'[1]Parámetros Paula V'!$B$29:$D$31,2,0)," ")</f>
        <v>80</v>
      </c>
      <c r="AF106" s="30" t="s">
        <v>41</v>
      </c>
      <c r="AG106" s="30">
        <f>IFERROR(VLOOKUP(AF106,'[1]Parámetros Paula V'!$B$34:$D$36,2,0)," ")</f>
        <v>40</v>
      </c>
      <c r="AH106" s="30" t="s">
        <v>42</v>
      </c>
      <c r="AI106" s="30">
        <f>IFERROR(VLOOKUP(AH106,'[1]Parámetros Paula V'!$B$38:$D$41,2,0)," ")</f>
        <v>80</v>
      </c>
      <c r="AJ106" s="30" t="s">
        <v>97</v>
      </c>
      <c r="AK106" s="30">
        <f>IFERROR(VLOOKUP(AJ106,'[1]Parámetros Paula V'!$B$43:$D$45,2,0)," ")</f>
        <v>40</v>
      </c>
      <c r="AL106" s="30" t="s">
        <v>38</v>
      </c>
      <c r="AM106" s="30">
        <f>IFERROR(VLOOKUP(AL106,'[1]Parámetros Paula V'!$B$46:$D$50,2,0)," ")</f>
        <v>100</v>
      </c>
      <c r="AN106" s="30">
        <f>IFERROR(IF(Q106="No",20,(AE106*'[1]Parámetros Paula V'!$D$29)+(AG106*'[1]Parámetros Paula V'!$D$34)+(AI106*'[1]Parámetros Paula V'!$D$38)+(AK106*'[1]Parámetros Paula V'!$D$43)+(AM106*'[1]Parámetros Paula V'!$D$49))," ")</f>
        <v>59</v>
      </c>
      <c r="AO106" s="30">
        <f t="shared" si="3"/>
        <v>84.8</v>
      </c>
      <c r="AP106" s="28" t="str">
        <f>IF(AO106=" "," ",IF(AO106&lt;='[1]Parámetros Paula V'!$C$53,'[1]Parámetros Paula V'!$A$53,IF(AO106&lt;='[1]Parámetros Paula V'!$C$54,'[1]Parámetros Paula V'!$A$54,IF(AO106&lt;='[1]Parámetros Paula V'!$C$55,'[1]Parámetros Paula V'!$A$55,IF(AO106&lt;='[1]Parámetros Paula V'!$C$56,'[1]Parámetros Paula V'!$A$56,'[1]Parámetros Paula V'!$A$57)))))</f>
        <v>El control es óptimo, efectivo, eficiente, económicamente viable y ejecutándose adecuadamente.</v>
      </c>
      <c r="AQ106" s="31"/>
      <c r="AR106" s="32"/>
      <c r="AS106" s="32"/>
      <c r="AT106" s="31" t="s">
        <v>289</v>
      </c>
    </row>
    <row r="107" spans="1:46" ht="57" x14ac:dyDescent="0.2">
      <c r="A107" s="2" t="s">
        <v>290</v>
      </c>
      <c r="B107" s="28" t="s">
        <v>291</v>
      </c>
      <c r="C107" s="33" t="s">
        <v>152</v>
      </c>
      <c r="D107" s="34">
        <v>45460</v>
      </c>
      <c r="E107" s="28">
        <v>4</v>
      </c>
      <c r="F107" s="28" t="str">
        <f>VLOOKUP(E107,[1]Áreas!$D$1:$E$6,2,0)</f>
        <v>Probable</v>
      </c>
      <c r="G107" s="28">
        <v>5</v>
      </c>
      <c r="H107" s="28" t="str">
        <f>VLOOKUP(G107,[1]Áreas!$I$1:$J$6,2,0)</f>
        <v>Moderado</v>
      </c>
      <c r="I107" s="28">
        <f t="shared" si="2"/>
        <v>20</v>
      </c>
      <c r="J107" s="28" t="str">
        <f>IFERROR(VLOOKUP(CONCATENATE(F107,H107),[1]Áreas!$E$8:$F$33,2,0)," ")</f>
        <v>Alto</v>
      </c>
      <c r="K107" s="28" t="s">
        <v>292</v>
      </c>
      <c r="L107" s="28" t="s">
        <v>35</v>
      </c>
      <c r="M107" s="28" t="s">
        <v>115</v>
      </c>
      <c r="N107" s="28" t="s">
        <v>152</v>
      </c>
      <c r="O107" s="28" t="s">
        <v>46</v>
      </c>
      <c r="P107" s="30">
        <f>IFERROR(VLOOKUP(O107,'[1]Parámetros Paula V'!$B$2:$D$6,2,0)," ")</f>
        <v>60</v>
      </c>
      <c r="Q107" s="30" t="s">
        <v>38</v>
      </c>
      <c r="R107" s="30">
        <f>IFERROR(VLOOKUP(Q107,'[1]Parámetros Paula V'!$B$7:$D$8,2,0)," ")</f>
        <v>100</v>
      </c>
      <c r="S107" s="30" t="s">
        <v>47</v>
      </c>
      <c r="T107" s="30">
        <f>IFERROR(VLOOKUP(S107,'[1]Parámetros Paula V'!$B$9:$D$10,2,0)," ")</f>
        <v>100</v>
      </c>
      <c r="U107" s="30" t="s">
        <v>38</v>
      </c>
      <c r="V107" s="30">
        <f>IFERROR(VLOOKUP(U107,'[1]Parámetros Paula V'!$B$11:$D$12,2,0)," ")</f>
        <v>100</v>
      </c>
      <c r="W107" s="30" t="s">
        <v>38</v>
      </c>
      <c r="X107" s="30">
        <f>IFERROR(VLOOKUP(W107,'[1]Parámetros Paula V'!$B$13:$D$16,2,0)," ")</f>
        <v>100</v>
      </c>
      <c r="Y107" s="30">
        <f>IFERROR((R107*'[1]Parámetros Paula V'!$D$7)+(T107*'[1]Parámetros Paula V'!$D$9)+(V107*'[1]Parámetros Paula V'!$D$11)+(X107*'[1]Parámetros Paula V'!$D$13)," ")</f>
        <v>100</v>
      </c>
      <c r="Z107" s="30" t="s">
        <v>38</v>
      </c>
      <c r="AA107" s="30">
        <f>IFERROR(VLOOKUP(Z107,'[1]Parámetros Paula V'!$B$18:$D$20,2,0)," ")</f>
        <v>100</v>
      </c>
      <c r="AB107" s="30" t="s">
        <v>39</v>
      </c>
      <c r="AC107" s="30">
        <f>IFERROR(IF(Q107="No",20,VLOOKUP(AB107,'[1]Parámetros Paula V'!$B$23:$D$27,2,0))," ")</f>
        <v>100</v>
      </c>
      <c r="AD107" s="30" t="s">
        <v>201</v>
      </c>
      <c r="AE107" s="30">
        <f>IFERROR(VLOOKUP(AD107,'[1]Parámetros Paula V'!$B$29:$D$31,2,0)," ")</f>
        <v>60</v>
      </c>
      <c r="AF107" s="30" t="s">
        <v>41</v>
      </c>
      <c r="AG107" s="30">
        <f>IFERROR(VLOOKUP(AF107,'[1]Parámetros Paula V'!$B$34:$D$36,2,0)," ")</f>
        <v>40</v>
      </c>
      <c r="AH107" s="30" t="s">
        <v>42</v>
      </c>
      <c r="AI107" s="30">
        <f>IFERROR(VLOOKUP(AH107,'[1]Parámetros Paula V'!$B$38:$D$41,2,0)," ")</f>
        <v>80</v>
      </c>
      <c r="AJ107" s="30" t="s">
        <v>43</v>
      </c>
      <c r="AK107" s="30">
        <f>IFERROR(VLOOKUP(AJ107,'[1]Parámetros Paula V'!$B$43:$D$45,2,0)," ")</f>
        <v>80</v>
      </c>
      <c r="AL107" s="30" t="s">
        <v>38</v>
      </c>
      <c r="AM107" s="30">
        <f>IFERROR(VLOOKUP(AL107,'[1]Parámetros Paula V'!$B$46:$D$50,2,0)," ")</f>
        <v>100</v>
      </c>
      <c r="AN107" s="30">
        <f>IFERROR(IF(Q107="No",20,(AE107*'[1]Parámetros Paula V'!$D$29)+(AG107*'[1]Parámetros Paula V'!$D$34)+(AI107*'[1]Parámetros Paula V'!$D$38)+(AK107*'[1]Parámetros Paula V'!$D$43)+(AM107*'[1]Parámetros Paula V'!$D$49))," ")</f>
        <v>77.5</v>
      </c>
      <c r="AO107" s="30">
        <f t="shared" si="3"/>
        <v>87.5</v>
      </c>
      <c r="AP107" s="28" t="str">
        <f>IF(AO107=" "," ",IF(AO107&lt;='[1]Parámetros Paula V'!$C$53,'[1]Parámetros Paula V'!$A$53,IF(AO107&lt;='[1]Parámetros Paula V'!$C$54,'[1]Parámetros Paula V'!$A$54,IF(AO107&lt;='[1]Parámetros Paula V'!$C$55,'[1]Parámetros Paula V'!$A$55,IF(AO107&lt;='[1]Parámetros Paula V'!$C$56,'[1]Parámetros Paula V'!$A$56,'[1]Parámetros Paula V'!$A$57)))))</f>
        <v>El control es óptimo, efectivo, eficiente, económicamente viable y ejecutándose adecuadamente.</v>
      </c>
      <c r="AQ107" s="31"/>
      <c r="AR107" s="32"/>
      <c r="AS107" s="32"/>
      <c r="AT107" s="31" t="s">
        <v>293</v>
      </c>
    </row>
    <row r="108" spans="1:46" ht="176.25" customHeight="1" x14ac:dyDescent="0.2">
      <c r="A108" s="2" t="s">
        <v>290</v>
      </c>
      <c r="B108" s="28" t="s">
        <v>291</v>
      </c>
      <c r="C108" s="33" t="s">
        <v>152</v>
      </c>
      <c r="D108" s="34">
        <v>45460</v>
      </c>
      <c r="E108" s="28">
        <v>4</v>
      </c>
      <c r="F108" s="28" t="str">
        <f>VLOOKUP(E108,[1]Áreas!$D$1:$E$6,2,0)</f>
        <v>Probable</v>
      </c>
      <c r="G108" s="28">
        <v>5</v>
      </c>
      <c r="H108" s="28" t="str">
        <f>VLOOKUP(G108,[1]Áreas!$I$1:$J$6,2,0)</f>
        <v>Moderado</v>
      </c>
      <c r="I108" s="28">
        <f t="shared" si="2"/>
        <v>20</v>
      </c>
      <c r="J108" s="28" t="str">
        <f>IFERROR(VLOOKUP(CONCATENATE(F108,H108),[1]Áreas!$E$8:$F$33,2,0)," ")</f>
        <v>Alto</v>
      </c>
      <c r="K108" s="28" t="s">
        <v>294</v>
      </c>
      <c r="L108" s="28" t="s">
        <v>35</v>
      </c>
      <c r="M108" s="28" t="s">
        <v>115</v>
      </c>
      <c r="N108" s="28" t="s">
        <v>152</v>
      </c>
      <c r="O108" s="28" t="s">
        <v>37</v>
      </c>
      <c r="P108" s="30">
        <f>IFERROR(VLOOKUP(O108,'[1]Parámetros Paula V'!$B$2:$D$6,2,0)," ")</f>
        <v>80</v>
      </c>
      <c r="Q108" s="30" t="s">
        <v>38</v>
      </c>
      <c r="R108" s="30">
        <f>IFERROR(VLOOKUP(Q108,'[1]Parámetros Paula V'!$B$7:$D$8,2,0)," ")</f>
        <v>100</v>
      </c>
      <c r="S108" s="30" t="s">
        <v>38</v>
      </c>
      <c r="T108" s="30">
        <f>IFERROR(VLOOKUP(S108,'[1]Parámetros Paula V'!$B$9:$D$10,2,0)," ")</f>
        <v>20</v>
      </c>
      <c r="U108" s="30" t="s">
        <v>38</v>
      </c>
      <c r="V108" s="30">
        <f>IFERROR(VLOOKUP(U108,'[1]Parámetros Paula V'!$B$11:$D$12,2,0)," ")</f>
        <v>100</v>
      </c>
      <c r="W108" s="30" t="s">
        <v>38</v>
      </c>
      <c r="X108" s="30">
        <f>IFERROR(VLOOKUP(W108,'[1]Parámetros Paula V'!$B$13:$D$16,2,0)," ")</f>
        <v>100</v>
      </c>
      <c r="Y108" s="30">
        <f>IFERROR((R108*'[1]Parámetros Paula V'!$D$7)+(T108*'[1]Parámetros Paula V'!$D$9)+(V108*'[1]Parámetros Paula V'!$D$11)+(X108*'[1]Parámetros Paula V'!$D$13)," ")</f>
        <v>72</v>
      </c>
      <c r="Z108" s="30" t="s">
        <v>38</v>
      </c>
      <c r="AA108" s="30">
        <f>IFERROR(VLOOKUP(Z108,'[1]Parámetros Paula V'!$B$18:$D$20,2,0)," ")</f>
        <v>100</v>
      </c>
      <c r="AB108" s="30" t="s">
        <v>39</v>
      </c>
      <c r="AC108" s="30">
        <f>IFERROR(IF(Q108="No",20,VLOOKUP(AB108,'[1]Parámetros Paula V'!$B$23:$D$27,2,0))," ")</f>
        <v>100</v>
      </c>
      <c r="AD108" s="30" t="s">
        <v>40</v>
      </c>
      <c r="AE108" s="30">
        <f>IFERROR(VLOOKUP(AD108,'[1]Parámetros Paula V'!$B$29:$D$31,2,0)," ")</f>
        <v>80</v>
      </c>
      <c r="AF108" s="30" t="s">
        <v>41</v>
      </c>
      <c r="AG108" s="30">
        <f>IFERROR(VLOOKUP(AF108,'[1]Parámetros Paula V'!$B$34:$D$36,2,0)," ")</f>
        <v>40</v>
      </c>
      <c r="AH108" s="30" t="s">
        <v>50</v>
      </c>
      <c r="AI108" s="30">
        <f>IFERROR(VLOOKUP(AH108,'[1]Parámetros Paula V'!$B$38:$D$41,2,0)," ")</f>
        <v>40</v>
      </c>
      <c r="AJ108" s="30" t="s">
        <v>51</v>
      </c>
      <c r="AK108" s="30">
        <f>IFERROR(VLOOKUP(AJ108,'[1]Parámetros Paula V'!$B$43:$D$45,2,0)," ")</f>
        <v>100</v>
      </c>
      <c r="AL108" s="30" t="s">
        <v>38</v>
      </c>
      <c r="AM108" s="30">
        <f>IFERROR(VLOOKUP(AL108,'[1]Parámetros Paula V'!$B$46:$D$50,2,0)," ")</f>
        <v>100</v>
      </c>
      <c r="AN108" s="30">
        <f>IFERROR(IF(Q108="No",20,(AE108*'[1]Parámetros Paula V'!$D$29)+(AG108*'[1]Parámetros Paula V'!$D$34)+(AI108*'[1]Parámetros Paula V'!$D$38)+(AK108*'[1]Parámetros Paula V'!$D$43)+(AM108*'[1]Parámetros Paula V'!$D$49))," ")</f>
        <v>79</v>
      </c>
      <c r="AO108" s="30">
        <f t="shared" si="3"/>
        <v>86.2</v>
      </c>
      <c r="AP108" s="28" t="str">
        <f>IF(AO108=" "," ",IF(AO108&lt;='[1]Parámetros Paula V'!$C$53,'[1]Parámetros Paula V'!$A$53,IF(AO108&lt;='[1]Parámetros Paula V'!$C$54,'[1]Parámetros Paula V'!$A$54,IF(AO108&lt;='[1]Parámetros Paula V'!$C$55,'[1]Parámetros Paula V'!$A$55,IF(AO108&lt;='[1]Parámetros Paula V'!$C$56,'[1]Parámetros Paula V'!$A$56,'[1]Parámetros Paula V'!$A$57)))))</f>
        <v>El control es óptimo, efectivo, eficiente, económicamente viable y ejecutándose adecuadamente.</v>
      </c>
      <c r="AQ108" s="31"/>
      <c r="AR108" s="32"/>
      <c r="AS108" s="32"/>
      <c r="AT108" s="31" t="s">
        <v>295</v>
      </c>
    </row>
    <row r="109" spans="1:46" ht="71.25" x14ac:dyDescent="0.2">
      <c r="A109" s="2" t="s">
        <v>296</v>
      </c>
      <c r="B109" s="28" t="s">
        <v>297</v>
      </c>
      <c r="C109" s="33" t="s">
        <v>171</v>
      </c>
      <c r="D109" s="34">
        <v>45462</v>
      </c>
      <c r="E109" s="28">
        <v>3</v>
      </c>
      <c r="F109" s="28" t="str">
        <f>VLOOKUP(E109,[1]Áreas!$D$1:$E$6,2,0)</f>
        <v>Posible</v>
      </c>
      <c r="G109" s="28">
        <v>5</v>
      </c>
      <c r="H109" s="28" t="str">
        <f>VLOOKUP(G109,[1]Áreas!$I$1:$J$6,2,0)</f>
        <v>Moderado</v>
      </c>
      <c r="I109" s="28">
        <f t="shared" si="2"/>
        <v>15</v>
      </c>
      <c r="J109" s="28" t="str">
        <f>IFERROR(VLOOKUP(CONCATENATE(F109,H109),[1]Áreas!$E$8:$F$33,2,0)," ")</f>
        <v>Alto</v>
      </c>
      <c r="K109" s="28" t="s">
        <v>776</v>
      </c>
      <c r="L109" s="28" t="s">
        <v>35</v>
      </c>
      <c r="M109" s="28" t="s">
        <v>115</v>
      </c>
      <c r="N109" s="28" t="s">
        <v>298</v>
      </c>
      <c r="O109" s="28" t="s">
        <v>37</v>
      </c>
      <c r="P109" s="30">
        <f>IFERROR(VLOOKUP(O109,'[1]Parámetros Paula V'!$B$2:$D$6,2,0)," ")</f>
        <v>80</v>
      </c>
      <c r="Q109" s="30" t="s">
        <v>38</v>
      </c>
      <c r="R109" s="30">
        <f>IFERROR(VLOOKUP(Q109,'[1]Parámetros Paula V'!$B$7:$D$8,2,0)," ")</f>
        <v>100</v>
      </c>
      <c r="S109" s="30" t="s">
        <v>38</v>
      </c>
      <c r="T109" s="30">
        <f>IFERROR(VLOOKUP(S109,'[1]Parámetros Paula V'!$B$9:$D$10,2,0)," ")</f>
        <v>20</v>
      </c>
      <c r="U109" s="30" t="s">
        <v>38</v>
      </c>
      <c r="V109" s="30">
        <f>IFERROR(VLOOKUP(U109,'[1]Parámetros Paula V'!$B$11:$D$12,2,0)," ")</f>
        <v>100</v>
      </c>
      <c r="W109" s="30" t="s">
        <v>48</v>
      </c>
      <c r="X109" s="30">
        <f>IFERROR(VLOOKUP(W109,'[1]Parámetros Paula V'!$B$13:$D$16,2,0)," ")</f>
        <v>40</v>
      </c>
      <c r="Y109" s="30">
        <f>IFERROR((R109*'[1]Parámetros Paula V'!$D$7)+(T109*'[1]Parámetros Paula V'!$D$9)+(V109*'[1]Parámetros Paula V'!$D$11)+(X109*'[1]Parámetros Paula V'!$D$13)," ")</f>
        <v>57</v>
      </c>
      <c r="Z109" s="30" t="s">
        <v>38</v>
      </c>
      <c r="AA109" s="30">
        <f>IFERROR(VLOOKUP(Z109,'[1]Parámetros Paula V'!$B$18:$D$20,2,0)," ")</f>
        <v>100</v>
      </c>
      <c r="AB109" s="30" t="s">
        <v>39</v>
      </c>
      <c r="AC109" s="30">
        <f>IFERROR(IF(Q109="No",20,VLOOKUP(AB109,'[1]Parámetros Paula V'!$B$23:$D$27,2,0))," ")</f>
        <v>100</v>
      </c>
      <c r="AD109" s="30" t="s">
        <v>40</v>
      </c>
      <c r="AE109" s="30">
        <f>IFERROR(VLOOKUP(AD109,'[1]Parámetros Paula V'!$B$29:$D$31,2,0)," ")</f>
        <v>80</v>
      </c>
      <c r="AF109" s="30" t="s">
        <v>41</v>
      </c>
      <c r="AG109" s="30">
        <f>IFERROR(VLOOKUP(AF109,'[1]Parámetros Paula V'!$B$34:$D$36,2,0)," ")</f>
        <v>40</v>
      </c>
      <c r="AH109" s="30" t="s">
        <v>50</v>
      </c>
      <c r="AI109" s="30">
        <f>IFERROR(VLOOKUP(AH109,'[1]Parámetros Paula V'!$B$38:$D$41,2,0)," ")</f>
        <v>40</v>
      </c>
      <c r="AJ109" s="30" t="s">
        <v>51</v>
      </c>
      <c r="AK109" s="30">
        <f>IFERROR(VLOOKUP(AJ109,'[1]Parámetros Paula V'!$B$43:$D$45,2,0)," ")</f>
        <v>100</v>
      </c>
      <c r="AL109" s="30" t="s">
        <v>38</v>
      </c>
      <c r="AM109" s="30">
        <f>IFERROR(VLOOKUP(AL109,'[1]Parámetros Paula V'!$B$46:$D$50,2,0)," ")</f>
        <v>100</v>
      </c>
      <c r="AN109" s="30">
        <f>IFERROR(IF(Q109="No",20,(AE109*'[1]Parámetros Paula V'!$D$29)+(AG109*'[1]Parámetros Paula V'!$D$34)+(AI109*'[1]Parámetros Paula V'!$D$38)+(AK109*'[1]Parámetros Paula V'!$D$43)+(AM109*'[1]Parámetros Paula V'!$D$49))," ")</f>
        <v>79</v>
      </c>
      <c r="AO109" s="30">
        <f t="shared" si="3"/>
        <v>83.2</v>
      </c>
      <c r="AP109" s="28" t="str">
        <f>IF(AO109=" "," ",IF(AO109&lt;='[1]Parámetros Paula V'!$C$53,'[1]Parámetros Paula V'!$A$53,IF(AO109&lt;='[1]Parámetros Paula V'!$C$54,'[1]Parámetros Paula V'!$A$54,IF(AO109&lt;='[1]Parámetros Paula V'!$C$55,'[1]Parámetros Paula V'!$A$55,IF(AO109&lt;='[1]Parámetros Paula V'!$C$56,'[1]Parámetros Paula V'!$A$56,'[1]Parámetros Paula V'!$A$57)))))</f>
        <v>El control es óptimo, efectivo, eficiente, económicamente viable y ejecutándose adecuadamente.</v>
      </c>
      <c r="AQ109" s="31"/>
      <c r="AR109" s="32"/>
      <c r="AS109" s="32"/>
      <c r="AT109" s="31" t="s">
        <v>299</v>
      </c>
    </row>
    <row r="110" spans="1:46" ht="203.25" customHeight="1" x14ac:dyDescent="0.2">
      <c r="A110" s="2" t="s">
        <v>296</v>
      </c>
      <c r="B110" s="28" t="s">
        <v>297</v>
      </c>
      <c r="C110" s="33" t="s">
        <v>171</v>
      </c>
      <c r="D110" s="34">
        <v>45462</v>
      </c>
      <c r="E110" s="28">
        <v>3</v>
      </c>
      <c r="F110" s="28" t="str">
        <f>VLOOKUP(E110,[1]Áreas!$D$1:$E$6,2,0)</f>
        <v>Posible</v>
      </c>
      <c r="G110" s="28">
        <v>5</v>
      </c>
      <c r="H110" s="28" t="str">
        <f>VLOOKUP(G110,[1]Áreas!$I$1:$J$6,2,0)</f>
        <v>Moderado</v>
      </c>
      <c r="I110" s="28">
        <f t="shared" si="2"/>
        <v>15</v>
      </c>
      <c r="J110" s="28" t="str">
        <f>IFERROR(VLOOKUP(CONCATENATE(F110,H110),[1]Áreas!$E$8:$F$33,2,0)," ")</f>
        <v>Alto</v>
      </c>
      <c r="K110" s="28" t="s">
        <v>300</v>
      </c>
      <c r="L110" s="28" t="s">
        <v>35</v>
      </c>
      <c r="M110" s="28" t="s">
        <v>115</v>
      </c>
      <c r="N110" s="28" t="s">
        <v>298</v>
      </c>
      <c r="O110" s="28" t="s">
        <v>58</v>
      </c>
      <c r="P110" s="30">
        <f>IFERROR(VLOOKUP(O110,'[1]Parámetros Paula V'!$B$2:$D$6,2,0)," ")</f>
        <v>100</v>
      </c>
      <c r="Q110" s="30" t="s">
        <v>38</v>
      </c>
      <c r="R110" s="30">
        <f>IFERROR(VLOOKUP(Q110,'[1]Parámetros Paula V'!$B$7:$D$8,2,0)," ")</f>
        <v>100</v>
      </c>
      <c r="S110" s="30" t="s">
        <v>38</v>
      </c>
      <c r="T110" s="30">
        <f>IFERROR(VLOOKUP(S110,'[1]Parámetros Paula V'!$B$9:$D$10,2,0)," ")</f>
        <v>20</v>
      </c>
      <c r="U110" s="30" t="s">
        <v>38</v>
      </c>
      <c r="V110" s="30">
        <f>IFERROR(VLOOKUP(U110,'[1]Parámetros Paula V'!$B$11:$D$12,2,0)," ")</f>
        <v>100</v>
      </c>
      <c r="W110" s="30" t="s">
        <v>38</v>
      </c>
      <c r="X110" s="30">
        <f>IFERROR(VLOOKUP(W110,'[1]Parámetros Paula V'!$B$13:$D$16,2,0)," ")</f>
        <v>100</v>
      </c>
      <c r="Y110" s="30">
        <f>IFERROR((R110*'[1]Parámetros Paula V'!$D$7)+(T110*'[1]Parámetros Paula V'!$D$9)+(V110*'[1]Parámetros Paula V'!$D$11)+(X110*'[1]Parámetros Paula V'!$D$13)," ")</f>
        <v>72</v>
      </c>
      <c r="Z110" s="30" t="s">
        <v>38</v>
      </c>
      <c r="AA110" s="30">
        <f>IFERROR(VLOOKUP(Z110,'[1]Parámetros Paula V'!$B$18:$D$20,2,0)," ")</f>
        <v>100</v>
      </c>
      <c r="AB110" s="30" t="s">
        <v>39</v>
      </c>
      <c r="AC110" s="30">
        <f>IFERROR(IF(Q110="No",20,VLOOKUP(AB110,'[1]Parámetros Paula V'!$B$23:$D$27,2,0))," ")</f>
        <v>100</v>
      </c>
      <c r="AD110" s="30" t="s">
        <v>40</v>
      </c>
      <c r="AE110" s="30">
        <f>IFERROR(VLOOKUP(AD110,'[1]Parámetros Paula V'!$B$29:$D$31,2,0)," ")</f>
        <v>80</v>
      </c>
      <c r="AF110" s="30" t="s">
        <v>41</v>
      </c>
      <c r="AG110" s="30">
        <f>IFERROR(VLOOKUP(AF110,'[1]Parámetros Paula V'!$B$34:$D$36,2,0)," ")</f>
        <v>40</v>
      </c>
      <c r="AH110" s="30" t="s">
        <v>50</v>
      </c>
      <c r="AI110" s="30">
        <f>IFERROR(VLOOKUP(AH110,'[1]Parámetros Paula V'!$B$38:$D$41,2,0)," ")</f>
        <v>40</v>
      </c>
      <c r="AJ110" s="30" t="s">
        <v>51</v>
      </c>
      <c r="AK110" s="30">
        <f>IFERROR(VLOOKUP(AJ110,'[1]Parámetros Paula V'!$B$43:$D$45,2,0)," ")</f>
        <v>100</v>
      </c>
      <c r="AL110" s="30" t="s">
        <v>38</v>
      </c>
      <c r="AM110" s="30">
        <f>IFERROR(VLOOKUP(AL110,'[1]Parámetros Paula V'!$B$46:$D$50,2,0)," ")</f>
        <v>100</v>
      </c>
      <c r="AN110" s="30">
        <f>IFERROR(IF(Q110="No",20,(AE110*'[1]Parámetros Paula V'!$D$29)+(AG110*'[1]Parámetros Paula V'!$D$34)+(AI110*'[1]Parámetros Paula V'!$D$38)+(AK110*'[1]Parámetros Paula V'!$D$43)+(AM110*'[1]Parámetros Paula V'!$D$49))," ")</f>
        <v>79</v>
      </c>
      <c r="AO110" s="30">
        <f t="shared" si="3"/>
        <v>90.2</v>
      </c>
      <c r="AP110" s="28" t="str">
        <f>IF(AO110=" "," ",IF(AO110&lt;='[1]Parámetros Paula V'!$C$53,'[1]Parámetros Paula V'!$A$53,IF(AO110&lt;='[1]Parámetros Paula V'!$C$54,'[1]Parámetros Paula V'!$A$54,IF(AO110&lt;='[1]Parámetros Paula V'!$C$55,'[1]Parámetros Paula V'!$A$55,IF(AO110&lt;='[1]Parámetros Paula V'!$C$56,'[1]Parámetros Paula V'!$A$56,'[1]Parámetros Paula V'!$A$57)))))</f>
        <v>El control es óptimo, efectivo, eficiente, económicamente viable y ejecutándose adecuadamente.</v>
      </c>
      <c r="AQ110" s="31"/>
      <c r="AR110" s="32"/>
      <c r="AS110" s="32"/>
      <c r="AT110" s="31" t="s">
        <v>777</v>
      </c>
    </row>
    <row r="111" spans="1:46" ht="85.5" x14ac:dyDescent="0.2">
      <c r="A111" s="2" t="s">
        <v>296</v>
      </c>
      <c r="B111" s="28" t="s">
        <v>297</v>
      </c>
      <c r="C111" s="33" t="s">
        <v>171</v>
      </c>
      <c r="D111" s="34">
        <v>45462</v>
      </c>
      <c r="E111" s="28">
        <v>3</v>
      </c>
      <c r="F111" s="28" t="str">
        <f>VLOOKUP(E111,[1]Áreas!$D$1:$E$6,2,0)</f>
        <v>Posible</v>
      </c>
      <c r="G111" s="28">
        <v>5</v>
      </c>
      <c r="H111" s="28" t="str">
        <f>VLOOKUP(G111,[1]Áreas!$I$1:$J$6,2,0)</f>
        <v>Moderado</v>
      </c>
      <c r="I111" s="28">
        <f t="shared" si="2"/>
        <v>15</v>
      </c>
      <c r="J111" s="28" t="str">
        <f>IFERROR(VLOOKUP(CONCATENATE(F111,H111),[1]Áreas!$E$8:$F$33,2,0)," ")</f>
        <v>Alto</v>
      </c>
      <c r="K111" s="28" t="s">
        <v>301</v>
      </c>
      <c r="L111" s="28" t="s">
        <v>35</v>
      </c>
      <c r="M111" s="28" t="s">
        <v>115</v>
      </c>
      <c r="N111" s="28" t="s">
        <v>298</v>
      </c>
      <c r="O111" s="28" t="s">
        <v>46</v>
      </c>
      <c r="P111" s="30">
        <f>IFERROR(VLOOKUP(O111,'[1]Parámetros Paula V'!$B$2:$D$6,2,0)," ")</f>
        <v>60</v>
      </c>
      <c r="Q111" s="30" t="s">
        <v>38</v>
      </c>
      <c r="R111" s="30">
        <f>IFERROR(VLOOKUP(Q111,'[1]Parámetros Paula V'!$B$7:$D$8,2,0)," ")</f>
        <v>100</v>
      </c>
      <c r="S111" s="30" t="s">
        <v>38</v>
      </c>
      <c r="T111" s="30">
        <f>IFERROR(VLOOKUP(S111,'[1]Parámetros Paula V'!$B$9:$D$10,2,0)," ")</f>
        <v>20</v>
      </c>
      <c r="U111" s="30" t="s">
        <v>38</v>
      </c>
      <c r="V111" s="30">
        <f>IFERROR(VLOOKUP(U111,'[1]Parámetros Paula V'!$B$11:$D$12,2,0)," ")</f>
        <v>100</v>
      </c>
      <c r="W111" s="30" t="s">
        <v>48</v>
      </c>
      <c r="X111" s="30">
        <f>IFERROR(VLOOKUP(W111,'[1]Parámetros Paula V'!$B$13:$D$16,2,0)," ")</f>
        <v>40</v>
      </c>
      <c r="Y111" s="30">
        <f>IFERROR((R111*'[1]Parámetros Paula V'!$D$7)+(T111*'[1]Parámetros Paula V'!$D$9)+(V111*'[1]Parámetros Paula V'!$D$11)+(X111*'[1]Parámetros Paula V'!$D$13)," ")</f>
        <v>57</v>
      </c>
      <c r="Z111" s="30" t="s">
        <v>38</v>
      </c>
      <c r="AA111" s="30">
        <f>IFERROR(VLOOKUP(Z111,'[1]Parámetros Paula V'!$B$18:$D$20,2,0)," ")</f>
        <v>100</v>
      </c>
      <c r="AB111" s="30" t="s">
        <v>39</v>
      </c>
      <c r="AC111" s="30">
        <f>IFERROR(IF(Q111="No",20,VLOOKUP(AB111,'[1]Parámetros Paula V'!$B$23:$D$27,2,0))," ")</f>
        <v>100</v>
      </c>
      <c r="AD111" s="30" t="s">
        <v>40</v>
      </c>
      <c r="AE111" s="30">
        <f>IFERROR(VLOOKUP(AD111,'[1]Parámetros Paula V'!$B$29:$D$31,2,0)," ")</f>
        <v>80</v>
      </c>
      <c r="AF111" s="30" t="s">
        <v>55</v>
      </c>
      <c r="AG111" s="30">
        <f>IFERROR(VLOOKUP(AF111,'[1]Parámetros Paula V'!$B$34:$D$36,2,0)," ")</f>
        <v>80</v>
      </c>
      <c r="AH111" s="30" t="s">
        <v>50</v>
      </c>
      <c r="AI111" s="30">
        <f>IFERROR(VLOOKUP(AH111,'[1]Parámetros Paula V'!$B$38:$D$41,2,0)," ")</f>
        <v>40</v>
      </c>
      <c r="AJ111" s="30" t="s">
        <v>51</v>
      </c>
      <c r="AK111" s="30">
        <f>IFERROR(VLOOKUP(AJ111,'[1]Parámetros Paula V'!$B$43:$D$45,2,0)," ")</f>
        <v>100</v>
      </c>
      <c r="AL111" s="30" t="s">
        <v>38</v>
      </c>
      <c r="AM111" s="30">
        <f>IFERROR(VLOOKUP(AL111,'[1]Parámetros Paula V'!$B$46:$D$50,2,0)," ")</f>
        <v>100</v>
      </c>
      <c r="AN111" s="30">
        <f>IFERROR(IF(Q111="No",20,(AE111*'[1]Parámetros Paula V'!$D$29)+(AG111*'[1]Parámetros Paula V'!$D$34)+(AI111*'[1]Parámetros Paula V'!$D$38)+(AK111*'[1]Parámetros Paula V'!$D$43)+(AM111*'[1]Parámetros Paula V'!$D$49))," ")</f>
        <v>82</v>
      </c>
      <c r="AO111" s="30">
        <f t="shared" si="3"/>
        <v>79.8</v>
      </c>
      <c r="AP111" s="28" t="str">
        <f>IF(AO111=" "," ",IF(AO111&lt;='[1]Parámetros Paula V'!$C$53,'[1]Parámetros Paula V'!$A$53,IF(AO111&lt;='[1]Parámetros Paula V'!$C$54,'[1]Parámetros Paula V'!$A$54,IF(AO111&lt;='[1]Parámetros Paula V'!$C$55,'[1]Parámetros Paula V'!$A$55,IF(AO111&lt;='[1]Parámetros Paula V'!$C$56,'[1]Parámetros Paula V'!$A$56,'[1]Parámetros Paula V'!$A$57)))))</f>
        <v>El control está diseñado y ejecutándose adecuadamente, cumple con la mitigación del riesgo. Se debe establecer planes de mejora puntuales dirigidas a su mantenimiento</v>
      </c>
      <c r="AQ111" s="31"/>
      <c r="AR111" s="32"/>
      <c r="AS111" s="32"/>
      <c r="AT111" s="31" t="s">
        <v>302</v>
      </c>
    </row>
    <row r="112" spans="1:46" ht="71.25" x14ac:dyDescent="0.2">
      <c r="A112" s="2" t="s">
        <v>296</v>
      </c>
      <c r="B112" s="28" t="s">
        <v>297</v>
      </c>
      <c r="C112" s="33" t="s">
        <v>171</v>
      </c>
      <c r="D112" s="34">
        <v>45462</v>
      </c>
      <c r="E112" s="28">
        <v>3</v>
      </c>
      <c r="F112" s="28" t="str">
        <f>VLOOKUP(E112,[1]Áreas!$D$1:$E$6,2,0)</f>
        <v>Posible</v>
      </c>
      <c r="G112" s="28">
        <v>5</v>
      </c>
      <c r="H112" s="28" t="str">
        <f>VLOOKUP(G112,[1]Áreas!$I$1:$J$6,2,0)</f>
        <v>Moderado</v>
      </c>
      <c r="I112" s="28">
        <f t="shared" si="2"/>
        <v>15</v>
      </c>
      <c r="J112" s="28" t="str">
        <f>IFERROR(VLOOKUP(CONCATENATE(F112,H112),[1]Áreas!$E$8:$F$33,2,0)," ")</f>
        <v>Alto</v>
      </c>
      <c r="K112" s="28" t="s">
        <v>303</v>
      </c>
      <c r="L112" s="28" t="s">
        <v>35</v>
      </c>
      <c r="M112" s="28" t="s">
        <v>115</v>
      </c>
      <c r="N112" s="28" t="s">
        <v>298</v>
      </c>
      <c r="O112" s="28" t="s">
        <v>37</v>
      </c>
      <c r="P112" s="30">
        <f>IFERROR(VLOOKUP(O112,'[1]Parámetros Paula V'!$B$2:$D$6,2,0)," ")</f>
        <v>80</v>
      </c>
      <c r="Q112" s="30" t="s">
        <v>38</v>
      </c>
      <c r="R112" s="30">
        <f>IFERROR(VLOOKUP(Q112,'[1]Parámetros Paula V'!$B$7:$D$8,2,0)," ")</f>
        <v>100</v>
      </c>
      <c r="S112" s="30" t="s">
        <v>38</v>
      </c>
      <c r="T112" s="30">
        <f>IFERROR(VLOOKUP(S112,'[1]Parámetros Paula V'!$B$9:$D$10,2,0)," ")</f>
        <v>20</v>
      </c>
      <c r="U112" s="30" t="s">
        <v>38</v>
      </c>
      <c r="V112" s="30">
        <f>IFERROR(VLOOKUP(U112,'[1]Parámetros Paula V'!$B$11:$D$12,2,0)," ")</f>
        <v>100</v>
      </c>
      <c r="W112" s="30" t="s">
        <v>48</v>
      </c>
      <c r="X112" s="30">
        <f>IFERROR(VLOOKUP(W112,'[1]Parámetros Paula V'!$B$13:$D$16,2,0)," ")</f>
        <v>40</v>
      </c>
      <c r="Y112" s="30">
        <f>IFERROR((R112*'[1]Parámetros Paula V'!$D$7)+(T112*'[1]Parámetros Paula V'!$D$9)+(V112*'[1]Parámetros Paula V'!$D$11)+(X112*'[1]Parámetros Paula V'!$D$13)," ")</f>
        <v>57</v>
      </c>
      <c r="Z112" s="30" t="s">
        <v>38</v>
      </c>
      <c r="AA112" s="30">
        <f>IFERROR(VLOOKUP(Z112,'[1]Parámetros Paula V'!$B$18:$D$20,2,0)," ")</f>
        <v>100</v>
      </c>
      <c r="AB112" s="30" t="s">
        <v>39</v>
      </c>
      <c r="AC112" s="30">
        <f>IFERROR(IF(Q112="No",20,VLOOKUP(AB112,'[1]Parámetros Paula V'!$B$23:$D$27,2,0))," ")</f>
        <v>100</v>
      </c>
      <c r="AD112" s="30" t="s">
        <v>49</v>
      </c>
      <c r="AE112" s="30">
        <f>IFERROR(VLOOKUP(AD112,'[1]Parámetros Paula V'!$B$29:$D$31,2,0)," ")</f>
        <v>40</v>
      </c>
      <c r="AF112" s="30" t="s">
        <v>41</v>
      </c>
      <c r="AG112" s="30">
        <f>IFERROR(VLOOKUP(AF112,'[1]Parámetros Paula V'!$B$34:$D$36,2,0)," ")</f>
        <v>40</v>
      </c>
      <c r="AH112" s="30" t="s">
        <v>50</v>
      </c>
      <c r="AI112" s="30">
        <f>IFERROR(VLOOKUP(AH112,'[1]Parámetros Paula V'!$B$38:$D$41,2,0)," ")</f>
        <v>40</v>
      </c>
      <c r="AJ112" s="30" t="s">
        <v>51</v>
      </c>
      <c r="AK112" s="30">
        <f>IFERROR(VLOOKUP(AJ112,'[1]Parámetros Paula V'!$B$43:$D$45,2,0)," ")</f>
        <v>100</v>
      </c>
      <c r="AL112" s="30" t="s">
        <v>38</v>
      </c>
      <c r="AM112" s="30">
        <f>IFERROR(VLOOKUP(AL112,'[1]Parámetros Paula V'!$B$46:$D$50,2,0)," ")</f>
        <v>100</v>
      </c>
      <c r="AN112" s="30">
        <f>IFERROR(IF(Q112="No",20,(AE112*'[1]Parámetros Paula V'!$D$29)+(AG112*'[1]Parámetros Paula V'!$D$34)+(AI112*'[1]Parámetros Paula V'!$D$38)+(AK112*'[1]Parámetros Paula V'!$D$43)+(AM112*'[1]Parámetros Paula V'!$D$49))," ")</f>
        <v>76</v>
      </c>
      <c r="AO112" s="30">
        <f t="shared" si="3"/>
        <v>82.6</v>
      </c>
      <c r="AP112" s="28" t="str">
        <f>IF(AO112=" "," ",IF(AO112&lt;='[1]Parámetros Paula V'!$C$53,'[1]Parámetros Paula V'!$A$53,IF(AO112&lt;='[1]Parámetros Paula V'!$C$54,'[1]Parámetros Paula V'!$A$54,IF(AO112&lt;='[1]Parámetros Paula V'!$C$55,'[1]Parámetros Paula V'!$A$55,IF(AO112&lt;='[1]Parámetros Paula V'!$C$56,'[1]Parámetros Paula V'!$A$56,'[1]Parámetros Paula V'!$A$57)))))</f>
        <v>El control es óptimo, efectivo, eficiente, económicamente viable y ejecutándose adecuadamente.</v>
      </c>
      <c r="AQ112" s="31"/>
      <c r="AR112" s="32"/>
      <c r="AS112" s="32"/>
      <c r="AT112" s="31" t="s">
        <v>304</v>
      </c>
    </row>
    <row r="113" spans="1:46" ht="71.25" x14ac:dyDescent="0.2">
      <c r="A113" s="2" t="s">
        <v>296</v>
      </c>
      <c r="B113" s="28" t="s">
        <v>297</v>
      </c>
      <c r="C113" s="33" t="s">
        <v>171</v>
      </c>
      <c r="D113" s="34">
        <v>45462</v>
      </c>
      <c r="E113" s="28">
        <v>3</v>
      </c>
      <c r="F113" s="28" t="str">
        <f>VLOOKUP(E113,[1]Áreas!$D$1:$E$6,2,0)</f>
        <v>Posible</v>
      </c>
      <c r="G113" s="28">
        <v>5</v>
      </c>
      <c r="H113" s="28" t="str">
        <f>VLOOKUP(G113,[1]Áreas!$I$1:$J$6,2,0)</f>
        <v>Moderado</v>
      </c>
      <c r="I113" s="28">
        <f t="shared" si="2"/>
        <v>15</v>
      </c>
      <c r="J113" s="28" t="str">
        <f>IFERROR(VLOOKUP(CONCATENATE(F113,H113),[1]Áreas!$E$8:$F$33,2,0)," ")</f>
        <v>Alto</v>
      </c>
      <c r="K113" s="28" t="s">
        <v>305</v>
      </c>
      <c r="L113" s="28" t="s">
        <v>35</v>
      </c>
      <c r="M113" s="28" t="s">
        <v>115</v>
      </c>
      <c r="N113" s="28" t="s">
        <v>298</v>
      </c>
      <c r="O113" s="28" t="s">
        <v>37</v>
      </c>
      <c r="P113" s="30">
        <f>IFERROR(VLOOKUP(O113,'[1]Parámetros Paula V'!$B$2:$D$6,2,0)," ")</f>
        <v>80</v>
      </c>
      <c r="Q113" s="30" t="s">
        <v>38</v>
      </c>
      <c r="R113" s="30">
        <f>IFERROR(VLOOKUP(Q113,'[1]Parámetros Paula V'!$B$7:$D$8,2,0)," ")</f>
        <v>100</v>
      </c>
      <c r="S113" s="30" t="s">
        <v>38</v>
      </c>
      <c r="T113" s="30">
        <f>IFERROR(VLOOKUP(S113,'[1]Parámetros Paula V'!$B$9:$D$10,2,0)," ")</f>
        <v>20</v>
      </c>
      <c r="U113" s="30" t="s">
        <v>38</v>
      </c>
      <c r="V113" s="30">
        <f>IFERROR(VLOOKUP(U113,'[1]Parámetros Paula V'!$B$11:$D$12,2,0)," ")</f>
        <v>100</v>
      </c>
      <c r="W113" s="30" t="s">
        <v>38</v>
      </c>
      <c r="X113" s="30">
        <f>IFERROR(VLOOKUP(W113,'[1]Parámetros Paula V'!$B$13:$D$16,2,0)," ")</f>
        <v>100</v>
      </c>
      <c r="Y113" s="30">
        <f>IFERROR((R113*'[1]Parámetros Paula V'!$D$7)+(T113*'[1]Parámetros Paula V'!$D$9)+(V113*'[1]Parámetros Paula V'!$D$11)+(X113*'[1]Parámetros Paula V'!$D$13)," ")</f>
        <v>72</v>
      </c>
      <c r="Z113" s="30" t="s">
        <v>38</v>
      </c>
      <c r="AA113" s="30">
        <f>IFERROR(VLOOKUP(Z113,'[1]Parámetros Paula V'!$B$18:$D$20,2,0)," ")</f>
        <v>100</v>
      </c>
      <c r="AB113" s="30" t="s">
        <v>39</v>
      </c>
      <c r="AC113" s="30">
        <f>IFERROR(IF(Q113="No",20,VLOOKUP(AB113,'[1]Parámetros Paula V'!$B$23:$D$27,2,0))," ")</f>
        <v>100</v>
      </c>
      <c r="AD113" s="30" t="s">
        <v>40</v>
      </c>
      <c r="AE113" s="30">
        <f>IFERROR(VLOOKUP(AD113,'[1]Parámetros Paula V'!$B$29:$D$31,2,0)," ")</f>
        <v>80</v>
      </c>
      <c r="AF113" s="30" t="s">
        <v>41</v>
      </c>
      <c r="AG113" s="30">
        <f>IFERROR(VLOOKUP(AF113,'[1]Parámetros Paula V'!$B$34:$D$36,2,0)," ")</f>
        <v>40</v>
      </c>
      <c r="AH113" s="30" t="s">
        <v>42</v>
      </c>
      <c r="AI113" s="30">
        <f>IFERROR(VLOOKUP(AH113,'[1]Parámetros Paula V'!$B$38:$D$41,2,0)," ")</f>
        <v>80</v>
      </c>
      <c r="AJ113" s="30" t="s">
        <v>51</v>
      </c>
      <c r="AK113" s="30">
        <f>IFERROR(VLOOKUP(AJ113,'[1]Parámetros Paula V'!$B$43:$D$45,2,0)," ")</f>
        <v>100</v>
      </c>
      <c r="AL113" s="30" t="s">
        <v>38</v>
      </c>
      <c r="AM113" s="30">
        <f>IFERROR(VLOOKUP(AL113,'[1]Parámetros Paula V'!$B$46:$D$50,2,0)," ")</f>
        <v>100</v>
      </c>
      <c r="AN113" s="30">
        <f>IFERROR(IF(Q113="No",20,(AE113*'[1]Parámetros Paula V'!$D$29)+(AG113*'[1]Parámetros Paula V'!$D$34)+(AI113*'[1]Parámetros Paula V'!$D$38)+(AK113*'[1]Parámetros Paula V'!$D$43)+(AM113*'[1]Parámetros Paula V'!$D$49))," ")</f>
        <v>89</v>
      </c>
      <c r="AO113" s="30">
        <f t="shared" si="3"/>
        <v>88.2</v>
      </c>
      <c r="AP113" s="28" t="str">
        <f>IF(AO113=" "," ",IF(AO113&lt;='[1]Parámetros Paula V'!$C$53,'[1]Parámetros Paula V'!$A$53,IF(AO113&lt;='[1]Parámetros Paula V'!$C$54,'[1]Parámetros Paula V'!$A$54,IF(AO113&lt;='[1]Parámetros Paula V'!$C$55,'[1]Parámetros Paula V'!$A$55,IF(AO113&lt;='[1]Parámetros Paula V'!$C$56,'[1]Parámetros Paula V'!$A$56,'[1]Parámetros Paula V'!$A$57)))))</f>
        <v>El control es óptimo, efectivo, eficiente, económicamente viable y ejecutándose adecuadamente.</v>
      </c>
      <c r="AQ113" s="31"/>
      <c r="AR113" s="32"/>
      <c r="AS113" s="32"/>
      <c r="AT113" s="31" t="s">
        <v>306</v>
      </c>
    </row>
    <row r="114" spans="1:46" ht="71.25" x14ac:dyDescent="0.2">
      <c r="A114" s="2" t="s">
        <v>296</v>
      </c>
      <c r="B114" s="28" t="s">
        <v>297</v>
      </c>
      <c r="C114" s="33" t="s">
        <v>171</v>
      </c>
      <c r="D114" s="34">
        <v>45462</v>
      </c>
      <c r="E114" s="28">
        <v>3</v>
      </c>
      <c r="F114" s="28" t="str">
        <f>VLOOKUP(E114,[1]Áreas!$D$1:$E$6,2,0)</f>
        <v>Posible</v>
      </c>
      <c r="G114" s="28">
        <v>5</v>
      </c>
      <c r="H114" s="28" t="str">
        <f>VLOOKUP(G114,[1]Áreas!$I$1:$J$6,2,0)</f>
        <v>Moderado</v>
      </c>
      <c r="I114" s="28">
        <f t="shared" si="2"/>
        <v>15</v>
      </c>
      <c r="J114" s="28" t="str">
        <f>IFERROR(VLOOKUP(CONCATENATE(F114,H114),[1]Áreas!$E$8:$F$33,2,0)," ")</f>
        <v>Alto</v>
      </c>
      <c r="K114" s="28" t="s">
        <v>307</v>
      </c>
      <c r="L114" s="28" t="s">
        <v>35</v>
      </c>
      <c r="M114" s="28" t="s">
        <v>115</v>
      </c>
      <c r="N114" s="28" t="s">
        <v>298</v>
      </c>
      <c r="O114" s="28" t="s">
        <v>37</v>
      </c>
      <c r="P114" s="30">
        <f>IFERROR(VLOOKUP(O114,'[1]Parámetros Paula V'!$B$2:$D$6,2,0)," ")</f>
        <v>80</v>
      </c>
      <c r="Q114" s="30" t="s">
        <v>38</v>
      </c>
      <c r="R114" s="30">
        <f>IFERROR(VLOOKUP(Q114,'[1]Parámetros Paula V'!$B$7:$D$8,2,0)," ")</f>
        <v>100</v>
      </c>
      <c r="S114" s="30" t="s">
        <v>47</v>
      </c>
      <c r="T114" s="30">
        <f>IFERROR(VLOOKUP(S114,'[1]Parámetros Paula V'!$B$9:$D$10,2,0)," ")</f>
        <v>100</v>
      </c>
      <c r="U114" s="30" t="s">
        <v>38</v>
      </c>
      <c r="V114" s="30">
        <f>IFERROR(VLOOKUP(U114,'[1]Parámetros Paula V'!$B$11:$D$12,2,0)," ")</f>
        <v>100</v>
      </c>
      <c r="W114" s="30" t="s">
        <v>48</v>
      </c>
      <c r="X114" s="30">
        <f>IFERROR(VLOOKUP(W114,'[1]Parámetros Paula V'!$B$13:$D$16,2,0)," ")</f>
        <v>40</v>
      </c>
      <c r="Y114" s="30">
        <f>IFERROR((R114*'[1]Parámetros Paula V'!$D$7)+(T114*'[1]Parámetros Paula V'!$D$9)+(V114*'[1]Parámetros Paula V'!$D$11)+(X114*'[1]Parámetros Paula V'!$D$13)," ")</f>
        <v>85</v>
      </c>
      <c r="Z114" s="30" t="s">
        <v>38</v>
      </c>
      <c r="AA114" s="30">
        <f>IFERROR(VLOOKUP(Z114,'[1]Parámetros Paula V'!$B$18:$D$20,2,0)," ")</f>
        <v>100</v>
      </c>
      <c r="AB114" s="30" t="s">
        <v>39</v>
      </c>
      <c r="AC114" s="30">
        <f>IFERROR(IF(Q114="No",20,VLOOKUP(AB114,'[1]Parámetros Paula V'!$B$23:$D$27,2,0))," ")</f>
        <v>100</v>
      </c>
      <c r="AD114" s="30" t="s">
        <v>40</v>
      </c>
      <c r="AE114" s="30">
        <f>IFERROR(VLOOKUP(AD114,'[1]Parámetros Paula V'!$B$29:$D$31,2,0)," ")</f>
        <v>80</v>
      </c>
      <c r="AF114" s="30" t="s">
        <v>55</v>
      </c>
      <c r="AG114" s="30">
        <f>IFERROR(VLOOKUP(AF114,'[1]Parámetros Paula V'!$B$34:$D$36,2,0)," ")</f>
        <v>80</v>
      </c>
      <c r="AH114" s="30" t="s">
        <v>50</v>
      </c>
      <c r="AI114" s="30">
        <f>IFERROR(VLOOKUP(AH114,'[1]Parámetros Paula V'!$B$38:$D$41,2,0)," ")</f>
        <v>40</v>
      </c>
      <c r="AJ114" s="30" t="s">
        <v>51</v>
      </c>
      <c r="AK114" s="30">
        <f>IFERROR(VLOOKUP(AJ114,'[1]Parámetros Paula V'!$B$43:$D$45,2,0)," ")</f>
        <v>100</v>
      </c>
      <c r="AL114" s="30" t="s">
        <v>38</v>
      </c>
      <c r="AM114" s="30">
        <f>IFERROR(VLOOKUP(AL114,'[1]Parámetros Paula V'!$B$46:$D$50,2,0)," ")</f>
        <v>100</v>
      </c>
      <c r="AN114" s="30">
        <f>IFERROR(IF(Q114="No",20,(AE114*'[1]Parámetros Paula V'!$D$29)+(AG114*'[1]Parámetros Paula V'!$D$34)+(AI114*'[1]Parámetros Paula V'!$D$38)+(AK114*'[1]Parámetros Paula V'!$D$43)+(AM114*'[1]Parámetros Paula V'!$D$49))," ")</f>
        <v>82</v>
      </c>
      <c r="AO114" s="30">
        <f t="shared" si="3"/>
        <v>89.4</v>
      </c>
      <c r="AP114" s="28" t="str">
        <f>IF(AO114=" "," ",IF(AO114&lt;='[1]Parámetros Paula V'!$C$53,'[1]Parámetros Paula V'!$A$53,IF(AO114&lt;='[1]Parámetros Paula V'!$C$54,'[1]Parámetros Paula V'!$A$54,IF(AO114&lt;='[1]Parámetros Paula V'!$C$55,'[1]Parámetros Paula V'!$A$55,IF(AO114&lt;='[1]Parámetros Paula V'!$C$56,'[1]Parámetros Paula V'!$A$56,'[1]Parámetros Paula V'!$A$57)))))</f>
        <v>El control es óptimo, efectivo, eficiente, económicamente viable y ejecutándose adecuadamente.</v>
      </c>
      <c r="AQ114" s="31"/>
      <c r="AR114" s="32"/>
      <c r="AS114" s="32"/>
      <c r="AT114" s="31" t="s">
        <v>308</v>
      </c>
    </row>
    <row r="115" spans="1:46" ht="84.75" customHeight="1" x14ac:dyDescent="0.2">
      <c r="A115" s="2" t="s">
        <v>296</v>
      </c>
      <c r="B115" s="28" t="s">
        <v>297</v>
      </c>
      <c r="C115" s="33" t="s">
        <v>309</v>
      </c>
      <c r="D115" s="34">
        <v>45463</v>
      </c>
      <c r="E115" s="28">
        <v>3</v>
      </c>
      <c r="F115" s="28" t="str">
        <f>VLOOKUP(E115,[1]Áreas!$D$1:$E$6,2,0)</f>
        <v>Posible</v>
      </c>
      <c r="G115" s="28">
        <v>5</v>
      </c>
      <c r="H115" s="28" t="str">
        <f>VLOOKUP(G115,[1]Áreas!$I$1:$J$6,2,0)</f>
        <v>Moderado</v>
      </c>
      <c r="I115" s="28">
        <f t="shared" si="2"/>
        <v>15</v>
      </c>
      <c r="J115" s="28" t="str">
        <f>IFERROR(VLOOKUP(CONCATENATE(F115,H115),[1]Áreas!$E$8:$F$33,2,0)," ")</f>
        <v>Alto</v>
      </c>
      <c r="K115" s="28" t="s">
        <v>310</v>
      </c>
      <c r="L115" s="28" t="s">
        <v>35</v>
      </c>
      <c r="M115" s="28" t="s">
        <v>115</v>
      </c>
      <c r="N115" s="28" t="s">
        <v>309</v>
      </c>
      <c r="O115" s="28" t="s">
        <v>37</v>
      </c>
      <c r="P115" s="30">
        <f>IFERROR(VLOOKUP(O115,'[1]Parámetros Paula V'!$B$2:$D$6,2,0)," ")</f>
        <v>80</v>
      </c>
      <c r="Q115" s="30" t="s">
        <v>38</v>
      </c>
      <c r="R115" s="30">
        <f>IFERROR(VLOOKUP(Q115,'[1]Parámetros Paula V'!$B$7:$D$8,2,0)," ")</f>
        <v>100</v>
      </c>
      <c r="S115" s="30" t="s">
        <v>38</v>
      </c>
      <c r="T115" s="30">
        <f>IFERROR(VLOOKUP(S115,'[1]Parámetros Paula V'!$B$9:$D$10,2,0)," ")</f>
        <v>20</v>
      </c>
      <c r="U115" s="30" t="s">
        <v>38</v>
      </c>
      <c r="V115" s="30">
        <f>IFERROR(VLOOKUP(U115,'[1]Parámetros Paula V'!$B$11:$D$12,2,0)," ")</f>
        <v>100</v>
      </c>
      <c r="W115" s="30" t="s">
        <v>48</v>
      </c>
      <c r="X115" s="30">
        <f>IFERROR(VLOOKUP(W115,'[1]Parámetros Paula V'!$B$13:$D$16,2,0)," ")</f>
        <v>40</v>
      </c>
      <c r="Y115" s="30">
        <f>IFERROR((R115*'[1]Parámetros Paula V'!$D$7)+(T115*'[1]Parámetros Paula V'!$D$9)+(V115*'[1]Parámetros Paula V'!$D$11)+(X115*'[1]Parámetros Paula V'!$D$13)," ")</f>
        <v>57</v>
      </c>
      <c r="Z115" s="30" t="s">
        <v>38</v>
      </c>
      <c r="AA115" s="30">
        <f>IFERROR(VLOOKUP(Z115,'[1]Parámetros Paula V'!$B$18:$D$20,2,0)," ")</f>
        <v>100</v>
      </c>
      <c r="AB115" s="30" t="s">
        <v>39</v>
      </c>
      <c r="AC115" s="30">
        <f>IFERROR(IF(Q115="No",20,VLOOKUP(AB115,'[1]Parámetros Paula V'!$B$23:$D$27,2,0))," ")</f>
        <v>100</v>
      </c>
      <c r="AD115" s="30" t="s">
        <v>49</v>
      </c>
      <c r="AE115" s="30">
        <f>IFERROR(VLOOKUP(AD115,'[1]Parámetros Paula V'!$B$29:$D$31,2,0)," ")</f>
        <v>40</v>
      </c>
      <c r="AF115" s="30" t="s">
        <v>55</v>
      </c>
      <c r="AG115" s="30">
        <f>IFERROR(VLOOKUP(AF115,'[1]Parámetros Paula V'!$B$34:$D$36,2,0)," ")</f>
        <v>80</v>
      </c>
      <c r="AH115" s="30" t="s">
        <v>42</v>
      </c>
      <c r="AI115" s="30">
        <f>IFERROR(VLOOKUP(AH115,'[1]Parámetros Paula V'!$B$38:$D$41,2,0)," ")</f>
        <v>80</v>
      </c>
      <c r="AJ115" s="30" t="s">
        <v>51</v>
      </c>
      <c r="AK115" s="30">
        <f>IFERROR(VLOOKUP(AJ115,'[1]Parámetros Paula V'!$B$43:$D$45,2,0)," ")</f>
        <v>100</v>
      </c>
      <c r="AL115" s="30" t="s">
        <v>38</v>
      </c>
      <c r="AM115" s="30">
        <f>IFERROR(VLOOKUP(AL115,'[1]Parámetros Paula V'!$B$46:$D$50,2,0)," ")</f>
        <v>100</v>
      </c>
      <c r="AN115" s="30">
        <f>IFERROR(IF(Q115="No",20,(AE115*'[1]Parámetros Paula V'!$D$29)+(AG115*'[1]Parámetros Paula V'!$D$34)+(AI115*'[1]Parámetros Paula V'!$D$38)+(AK115*'[1]Parámetros Paula V'!$D$43)+(AM115*'[1]Parámetros Paula V'!$D$49))," ")</f>
        <v>89</v>
      </c>
      <c r="AO115" s="30">
        <f t="shared" si="3"/>
        <v>85.2</v>
      </c>
      <c r="AP115" s="28" t="str">
        <f>IF(AO115=" "," ",IF(AO115&lt;='[1]Parámetros Paula V'!$C$53,'[1]Parámetros Paula V'!$A$53,IF(AO115&lt;='[1]Parámetros Paula V'!$C$54,'[1]Parámetros Paula V'!$A$54,IF(AO115&lt;='[1]Parámetros Paula V'!$C$55,'[1]Parámetros Paula V'!$A$55,IF(AO115&lt;='[1]Parámetros Paula V'!$C$56,'[1]Parámetros Paula V'!$A$56,'[1]Parámetros Paula V'!$A$57)))))</f>
        <v>El control es óptimo, efectivo, eficiente, económicamente viable y ejecutándose adecuadamente.</v>
      </c>
      <c r="AQ115" s="31" t="s">
        <v>311</v>
      </c>
      <c r="AR115" s="32"/>
      <c r="AS115" s="32">
        <v>45565</v>
      </c>
      <c r="AT115" s="31" t="s">
        <v>778</v>
      </c>
    </row>
    <row r="116" spans="1:46" ht="71.25" x14ac:dyDescent="0.2">
      <c r="A116" s="2" t="s">
        <v>296</v>
      </c>
      <c r="B116" s="28" t="s">
        <v>297</v>
      </c>
      <c r="C116" s="33" t="s">
        <v>162</v>
      </c>
      <c r="D116" s="34">
        <v>45464</v>
      </c>
      <c r="E116" s="28">
        <v>3</v>
      </c>
      <c r="F116" s="28" t="str">
        <f>VLOOKUP(E116,[1]Áreas!$D$1:$E$6,2,0)</f>
        <v>Posible</v>
      </c>
      <c r="G116" s="28">
        <v>5</v>
      </c>
      <c r="H116" s="28" t="str">
        <f>VLOOKUP(G116,[1]Áreas!$I$1:$J$6,2,0)</f>
        <v>Moderado</v>
      </c>
      <c r="I116" s="28">
        <f t="shared" si="2"/>
        <v>15</v>
      </c>
      <c r="J116" s="28" t="str">
        <f>IFERROR(VLOOKUP(CONCATENATE(F116,H116),[1]Áreas!$E$8:$F$33,2,0)," ")</f>
        <v>Alto</v>
      </c>
      <c r="K116" s="28" t="s">
        <v>312</v>
      </c>
      <c r="L116" s="28" t="s">
        <v>35</v>
      </c>
      <c r="M116" s="28" t="s">
        <v>115</v>
      </c>
      <c r="N116" s="28" t="s">
        <v>162</v>
      </c>
      <c r="O116" s="28" t="s">
        <v>58</v>
      </c>
      <c r="P116" s="30">
        <f>IFERROR(VLOOKUP(O116,'[1]Parámetros Paula V'!$B$2:$D$6,2,0)," ")</f>
        <v>100</v>
      </c>
      <c r="Q116" s="30" t="s">
        <v>38</v>
      </c>
      <c r="R116" s="30">
        <f>IFERROR(VLOOKUP(Q116,'[1]Parámetros Paula V'!$B$7:$D$8,2,0)," ")</f>
        <v>100</v>
      </c>
      <c r="S116" s="30" t="s">
        <v>38</v>
      </c>
      <c r="T116" s="30">
        <f>IFERROR(VLOOKUP(S116,'[1]Parámetros Paula V'!$B$9:$D$10,2,0)," ")</f>
        <v>20</v>
      </c>
      <c r="U116" s="30" t="s">
        <v>38</v>
      </c>
      <c r="V116" s="30">
        <f>IFERROR(VLOOKUP(U116,'[1]Parámetros Paula V'!$B$11:$D$12,2,0)," ")</f>
        <v>100</v>
      </c>
      <c r="W116" s="30" t="s">
        <v>48</v>
      </c>
      <c r="X116" s="30">
        <f>IFERROR(VLOOKUP(W116,'[1]Parámetros Paula V'!$B$13:$D$16,2,0)," ")</f>
        <v>40</v>
      </c>
      <c r="Y116" s="30">
        <f>IFERROR((R116*'[1]Parámetros Paula V'!$D$7)+(T116*'[1]Parámetros Paula V'!$D$9)+(V116*'[1]Parámetros Paula V'!$D$11)+(X116*'[1]Parámetros Paula V'!$D$13)," ")</f>
        <v>57</v>
      </c>
      <c r="Z116" s="30" t="s">
        <v>38</v>
      </c>
      <c r="AA116" s="30">
        <f>IFERROR(VLOOKUP(Z116,'[1]Parámetros Paula V'!$B$18:$D$20,2,0)," ")</f>
        <v>100</v>
      </c>
      <c r="AB116" s="30" t="s">
        <v>39</v>
      </c>
      <c r="AC116" s="30">
        <f>IFERROR(IF(Q116="No",20,VLOOKUP(AB116,'[1]Parámetros Paula V'!$B$23:$D$27,2,0))," ")</f>
        <v>100</v>
      </c>
      <c r="AD116" s="30" t="s">
        <v>49</v>
      </c>
      <c r="AE116" s="30">
        <f>IFERROR(VLOOKUP(AD116,'[1]Parámetros Paula V'!$B$29:$D$31,2,0)," ")</f>
        <v>40</v>
      </c>
      <c r="AF116" s="30" t="s">
        <v>41</v>
      </c>
      <c r="AG116" s="30">
        <f>IFERROR(VLOOKUP(AF116,'[1]Parámetros Paula V'!$B$34:$D$36,2,0)," ")</f>
        <v>40</v>
      </c>
      <c r="AH116" s="30" t="s">
        <v>42</v>
      </c>
      <c r="AI116" s="30">
        <f>IFERROR(VLOOKUP(AH116,'[1]Parámetros Paula V'!$B$38:$D$41,2,0)," ")</f>
        <v>80</v>
      </c>
      <c r="AJ116" s="30" t="s">
        <v>51</v>
      </c>
      <c r="AK116" s="30">
        <f>IFERROR(VLOOKUP(AJ116,'[1]Parámetros Paula V'!$B$43:$D$45,2,0)," ")</f>
        <v>100</v>
      </c>
      <c r="AL116" s="30" t="s">
        <v>38</v>
      </c>
      <c r="AM116" s="30">
        <f>IFERROR(VLOOKUP(AL116,'[1]Parámetros Paula V'!$B$46:$D$50,2,0)," ")</f>
        <v>100</v>
      </c>
      <c r="AN116" s="30">
        <f>IFERROR(IF(Q116="No",20,(AE116*'[1]Parámetros Paula V'!$D$29)+(AG116*'[1]Parámetros Paula V'!$D$34)+(AI116*'[1]Parámetros Paula V'!$D$38)+(AK116*'[1]Parámetros Paula V'!$D$43)+(AM116*'[1]Parámetros Paula V'!$D$49))," ")</f>
        <v>86</v>
      </c>
      <c r="AO116" s="30">
        <f t="shared" si="3"/>
        <v>88.6</v>
      </c>
      <c r="AP116" s="28" t="str">
        <f>IF(AO116=" "," ",IF(AO116&lt;='[1]Parámetros Paula V'!$C$53,'[1]Parámetros Paula V'!$A$53,IF(AO116&lt;='[1]Parámetros Paula V'!$C$54,'[1]Parámetros Paula V'!$A$54,IF(AO116&lt;='[1]Parámetros Paula V'!$C$55,'[1]Parámetros Paula V'!$A$55,IF(AO116&lt;='[1]Parámetros Paula V'!$C$56,'[1]Parámetros Paula V'!$A$56,'[1]Parámetros Paula V'!$A$57)))))</f>
        <v>El control es óptimo, efectivo, eficiente, económicamente viable y ejecutándose adecuadamente.</v>
      </c>
      <c r="AQ116" s="31"/>
      <c r="AR116" s="32"/>
      <c r="AS116" s="32"/>
      <c r="AT116" s="31" t="s">
        <v>313</v>
      </c>
    </row>
    <row r="117" spans="1:46" ht="105" customHeight="1" x14ac:dyDescent="0.2">
      <c r="A117" s="2" t="s">
        <v>296</v>
      </c>
      <c r="B117" s="28" t="s">
        <v>297</v>
      </c>
      <c r="C117" s="28" t="s">
        <v>314</v>
      </c>
      <c r="D117" s="29" t="s">
        <v>315</v>
      </c>
      <c r="E117" s="28">
        <v>3</v>
      </c>
      <c r="F117" s="28" t="str">
        <f>VLOOKUP(E117,[1]Áreas!$D$1:$E$6,2,0)</f>
        <v>Posible</v>
      </c>
      <c r="G117" s="28">
        <v>5</v>
      </c>
      <c r="H117" s="28" t="str">
        <f>VLOOKUP(G117,[1]Áreas!$I$1:$J$6,2,0)</f>
        <v>Moderado</v>
      </c>
      <c r="I117" s="28">
        <f t="shared" si="2"/>
        <v>15</v>
      </c>
      <c r="J117" s="28" t="str">
        <f>IFERROR(VLOOKUP(CONCATENATE(F117,H117),[1]Áreas!$E$8:$F$33,2,0)," ")</f>
        <v>Alto</v>
      </c>
      <c r="K117" s="41" t="s">
        <v>316</v>
      </c>
      <c r="L117" s="28" t="s">
        <v>35</v>
      </c>
      <c r="M117" s="28" t="s">
        <v>115</v>
      </c>
      <c r="N117" s="28" t="s">
        <v>317</v>
      </c>
      <c r="O117" s="28" t="s">
        <v>58</v>
      </c>
      <c r="P117" s="30">
        <f>IFERROR(VLOOKUP(O117,'[1]Parámetros Paula V'!$B$2:$D$6,2,0)," ")</f>
        <v>100</v>
      </c>
      <c r="Q117" s="30" t="s">
        <v>38</v>
      </c>
      <c r="R117" s="30">
        <f>IFERROR(VLOOKUP(Q117,'[1]Parámetros Paula V'!$B$7:$D$8,2,0)," ")</f>
        <v>100</v>
      </c>
      <c r="S117" s="30" t="s">
        <v>38</v>
      </c>
      <c r="T117" s="30">
        <f>IFERROR(VLOOKUP(S117,'[1]Parámetros Paula V'!$B$9:$D$10,2,0)," ")</f>
        <v>20</v>
      </c>
      <c r="U117" s="30" t="s">
        <v>38</v>
      </c>
      <c r="V117" s="30">
        <f>IFERROR(VLOOKUP(U117,'[1]Parámetros Paula V'!$B$11:$D$12,2,0)," ")</f>
        <v>100</v>
      </c>
      <c r="W117" s="30" t="s">
        <v>48</v>
      </c>
      <c r="X117" s="30">
        <f>IFERROR(VLOOKUP(W117,'[1]Parámetros Paula V'!$B$13:$D$16,2,0)," ")</f>
        <v>40</v>
      </c>
      <c r="Y117" s="30">
        <f>IFERROR((R117*'[1]Parámetros Paula V'!$D$7)+(T117*'[1]Parámetros Paula V'!$D$9)+(V117*'[1]Parámetros Paula V'!$D$11)+(X117*'[1]Parámetros Paula V'!$D$13)," ")</f>
        <v>57</v>
      </c>
      <c r="Z117" s="30" t="s">
        <v>38</v>
      </c>
      <c r="AA117" s="30">
        <f>IFERROR(VLOOKUP(Z117,'[1]Parámetros Paula V'!$B$18:$D$20,2,0)," ")</f>
        <v>100</v>
      </c>
      <c r="AB117" s="30" t="s">
        <v>39</v>
      </c>
      <c r="AC117" s="30">
        <f>IFERROR(IF(Q117="No",20,VLOOKUP(AB117,'[1]Parámetros Paula V'!$B$23:$D$27,2,0))," ")</f>
        <v>100</v>
      </c>
      <c r="AD117" s="30" t="s">
        <v>40</v>
      </c>
      <c r="AE117" s="30">
        <f>IFERROR(VLOOKUP(AD117,'[1]Parámetros Paula V'!$B$29:$D$31,2,0)," ")</f>
        <v>80</v>
      </c>
      <c r="AF117" s="30" t="s">
        <v>41</v>
      </c>
      <c r="AG117" s="30">
        <f>IFERROR(VLOOKUP(AF117,'[1]Parámetros Paula V'!$B$34:$D$36,2,0)," ")</f>
        <v>40</v>
      </c>
      <c r="AH117" s="30" t="s">
        <v>50</v>
      </c>
      <c r="AI117" s="30">
        <f>IFERROR(VLOOKUP(AH117,'[1]Parámetros Paula V'!$B$38:$D$41,2,0)," ")</f>
        <v>40</v>
      </c>
      <c r="AJ117" s="30" t="s">
        <v>51</v>
      </c>
      <c r="AK117" s="30">
        <f>IFERROR(VLOOKUP(AJ117,'[1]Parámetros Paula V'!$B$43:$D$45,2,0)," ")</f>
        <v>100</v>
      </c>
      <c r="AL117" s="30" t="s">
        <v>38</v>
      </c>
      <c r="AM117" s="30">
        <f>IFERROR(VLOOKUP(AL117,'[1]Parámetros Paula V'!$B$46:$D$50,2,0)," ")</f>
        <v>100</v>
      </c>
      <c r="AN117" s="30">
        <f>IFERROR(IF(Q117="No",20,(AE117*'[1]Parámetros Paula V'!$D$29)+(AG117*'[1]Parámetros Paula V'!$D$34)+(AI117*'[1]Parámetros Paula V'!$D$38)+(AK117*'[1]Parámetros Paula V'!$D$43)+(AM117*'[1]Parámetros Paula V'!$D$49))," ")</f>
        <v>79</v>
      </c>
      <c r="AO117" s="30">
        <f t="shared" si="3"/>
        <v>87.2</v>
      </c>
      <c r="AP117" s="28" t="str">
        <f>IF(AO117=" "," ",IF(AO117&lt;='[1]Parámetros Paula V'!$C$53,'[1]Parámetros Paula V'!$A$53,IF(AO117&lt;='[1]Parámetros Paula V'!$C$54,'[1]Parámetros Paula V'!$A$54,IF(AO117&lt;='[1]Parámetros Paula V'!$C$55,'[1]Parámetros Paula V'!$A$55,IF(AO117&lt;='[1]Parámetros Paula V'!$C$56,'[1]Parámetros Paula V'!$A$56,'[1]Parámetros Paula V'!$A$57)))))</f>
        <v>El control es óptimo, efectivo, eficiente, económicamente viable y ejecutándose adecuadamente.</v>
      </c>
      <c r="AQ117" s="31"/>
      <c r="AR117" s="32"/>
      <c r="AS117" s="32"/>
      <c r="AT117" s="31" t="s">
        <v>318</v>
      </c>
    </row>
    <row r="118" spans="1:46" ht="42.75" x14ac:dyDescent="0.2">
      <c r="A118" s="2" t="s">
        <v>319</v>
      </c>
      <c r="B118" s="28" t="s">
        <v>320</v>
      </c>
      <c r="C118" s="33" t="s">
        <v>171</v>
      </c>
      <c r="D118" s="34">
        <v>45462</v>
      </c>
      <c r="E118" s="28">
        <v>2</v>
      </c>
      <c r="F118" s="28" t="str">
        <f>VLOOKUP(E118,[1]Áreas!$D$1:$E$6,2,0)</f>
        <v>Improbable</v>
      </c>
      <c r="G118" s="28">
        <v>20</v>
      </c>
      <c r="H118" s="28" t="str">
        <f>VLOOKUP(G118,[1]Áreas!$I$1:$J$6,2,0)</f>
        <v>Severo</v>
      </c>
      <c r="I118" s="28">
        <f t="shared" si="2"/>
        <v>40</v>
      </c>
      <c r="J118" s="28" t="str">
        <f>IFERROR(VLOOKUP(CONCATENATE(F118,H118),[1]Áreas!$E$8:$F$33,2,0)," ")</f>
        <v>Extremo</v>
      </c>
      <c r="K118" s="28" t="s">
        <v>321</v>
      </c>
      <c r="L118" s="28" t="s">
        <v>35</v>
      </c>
      <c r="M118" s="28" t="s">
        <v>115</v>
      </c>
      <c r="N118" s="28" t="s">
        <v>298</v>
      </c>
      <c r="O118" s="28" t="s">
        <v>37</v>
      </c>
      <c r="P118" s="30">
        <f>IFERROR(VLOOKUP(O118,'[1]Parámetros Paula V'!$B$2:$D$6,2,0)," ")</f>
        <v>80</v>
      </c>
      <c r="Q118" s="30" t="s">
        <v>38</v>
      </c>
      <c r="R118" s="30">
        <f>IFERROR(VLOOKUP(Q118,'[1]Parámetros Paula V'!$B$7:$D$8,2,0)," ")</f>
        <v>100</v>
      </c>
      <c r="S118" s="30" t="s">
        <v>47</v>
      </c>
      <c r="T118" s="30">
        <f>IFERROR(VLOOKUP(S118,'[1]Parámetros Paula V'!$B$9:$D$10,2,0)," ")</f>
        <v>100</v>
      </c>
      <c r="U118" s="30" t="s">
        <v>38</v>
      </c>
      <c r="V118" s="30">
        <f>IFERROR(VLOOKUP(U118,'[1]Parámetros Paula V'!$B$11:$D$12,2,0)," ")</f>
        <v>100</v>
      </c>
      <c r="W118" s="30" t="s">
        <v>48</v>
      </c>
      <c r="X118" s="30">
        <f>IFERROR(VLOOKUP(W118,'[1]Parámetros Paula V'!$B$13:$D$16,2,0)," ")</f>
        <v>40</v>
      </c>
      <c r="Y118" s="30">
        <f>IFERROR((R118*'[1]Parámetros Paula V'!$D$7)+(T118*'[1]Parámetros Paula V'!$D$9)+(V118*'[1]Parámetros Paula V'!$D$11)+(X118*'[1]Parámetros Paula V'!$D$13)," ")</f>
        <v>85</v>
      </c>
      <c r="Z118" s="30" t="s">
        <v>38</v>
      </c>
      <c r="AA118" s="30">
        <f>IFERROR(VLOOKUP(Z118,'[1]Parámetros Paula V'!$B$18:$D$20,2,0)," ")</f>
        <v>100</v>
      </c>
      <c r="AB118" s="30" t="s">
        <v>110</v>
      </c>
      <c r="AC118" s="30">
        <f>IFERROR(IF(Q118="No",20,VLOOKUP(AB118,'[1]Parámetros Paula V'!$B$23:$D$27,2,0))," ")</f>
        <v>80</v>
      </c>
      <c r="AD118" s="30" t="s">
        <v>40</v>
      </c>
      <c r="AE118" s="30">
        <f>IFERROR(VLOOKUP(AD118,'[1]Parámetros Paula V'!$B$29:$D$31,2,0)," ")</f>
        <v>80</v>
      </c>
      <c r="AF118" s="30" t="s">
        <v>41</v>
      </c>
      <c r="AG118" s="30">
        <f>IFERROR(VLOOKUP(AF118,'[1]Parámetros Paula V'!$B$34:$D$36,2,0)," ")</f>
        <v>40</v>
      </c>
      <c r="AH118" s="30" t="s">
        <v>47</v>
      </c>
      <c r="AI118" s="30">
        <f>IFERROR(VLOOKUP(AH118,'[1]Parámetros Paula V'!$B$38:$D$41,2,0)," ")</f>
        <v>20</v>
      </c>
      <c r="AJ118" s="30" t="s">
        <v>43</v>
      </c>
      <c r="AK118" s="30">
        <f>IFERROR(VLOOKUP(AJ118,'[1]Parámetros Paula V'!$B$43:$D$45,2,0)," ")</f>
        <v>80</v>
      </c>
      <c r="AL118" s="30" t="s">
        <v>38</v>
      </c>
      <c r="AM118" s="30">
        <f>IFERROR(VLOOKUP(AL118,'[1]Parámetros Paula V'!$B$46:$D$50,2,0)," ")</f>
        <v>100</v>
      </c>
      <c r="AN118" s="30">
        <f>IFERROR(IF(Q118="No",20,(AE118*'[1]Parámetros Paula V'!$D$29)+(AG118*'[1]Parámetros Paula V'!$D$34)+(AI118*'[1]Parámetros Paula V'!$D$38)+(AK118*'[1]Parámetros Paula V'!$D$43)+(AM118*'[1]Parámetros Paula V'!$D$49))," ")</f>
        <v>64</v>
      </c>
      <c r="AO118" s="30">
        <f t="shared" si="3"/>
        <v>81.8</v>
      </c>
      <c r="AP118" s="28" t="str">
        <f>IF(AO118=" "," ",IF(AO118&lt;='[1]Parámetros Paula V'!$C$53,'[1]Parámetros Paula V'!$A$53,IF(AO118&lt;='[1]Parámetros Paula V'!$C$54,'[1]Parámetros Paula V'!$A$54,IF(AO118&lt;='[1]Parámetros Paula V'!$C$55,'[1]Parámetros Paula V'!$A$55,IF(AO118&lt;='[1]Parámetros Paula V'!$C$56,'[1]Parámetros Paula V'!$A$56,'[1]Parámetros Paula V'!$A$57)))))</f>
        <v>El control es óptimo, efectivo, eficiente, económicamente viable y ejecutándose adecuadamente.</v>
      </c>
      <c r="AQ118" s="31"/>
      <c r="AR118" s="32"/>
      <c r="AS118" s="32"/>
      <c r="AT118" s="31" t="s">
        <v>322</v>
      </c>
    </row>
    <row r="119" spans="1:46" ht="81" customHeight="1" x14ac:dyDescent="0.2">
      <c r="A119" s="2" t="s">
        <v>319</v>
      </c>
      <c r="B119" s="28" t="s">
        <v>320</v>
      </c>
      <c r="C119" s="33" t="s">
        <v>171</v>
      </c>
      <c r="D119" s="34">
        <v>45462</v>
      </c>
      <c r="E119" s="28">
        <v>2</v>
      </c>
      <c r="F119" s="28" t="str">
        <f>VLOOKUP(E119,[1]Áreas!$D$1:$E$6,2,0)</f>
        <v>Improbable</v>
      </c>
      <c r="G119" s="28">
        <v>20</v>
      </c>
      <c r="H119" s="28" t="str">
        <f>VLOOKUP(G119,[1]Áreas!$I$1:$J$6,2,0)</f>
        <v>Severo</v>
      </c>
      <c r="I119" s="28">
        <f t="shared" si="2"/>
        <v>40</v>
      </c>
      <c r="J119" s="28" t="str">
        <f>IFERROR(VLOOKUP(CONCATENATE(F119,H119),[1]Áreas!$E$8:$F$33,2,0)," ")</f>
        <v>Extremo</v>
      </c>
      <c r="K119" s="28" t="s">
        <v>779</v>
      </c>
      <c r="L119" s="28" t="s">
        <v>35</v>
      </c>
      <c r="M119" s="28" t="s">
        <v>115</v>
      </c>
      <c r="N119" s="28" t="s">
        <v>298</v>
      </c>
      <c r="O119" s="28" t="s">
        <v>37</v>
      </c>
      <c r="P119" s="30">
        <f>IFERROR(VLOOKUP(O119,'[1]Parámetros Paula V'!$B$2:$D$6,2,0)," ")</f>
        <v>80</v>
      </c>
      <c r="Q119" s="30" t="s">
        <v>38</v>
      </c>
      <c r="R119" s="30">
        <f>IFERROR(VLOOKUP(Q119,'[1]Parámetros Paula V'!$B$7:$D$8,2,0)," ")</f>
        <v>100</v>
      </c>
      <c r="S119" s="30" t="s">
        <v>47</v>
      </c>
      <c r="T119" s="30">
        <f>IFERROR(VLOOKUP(S119,'[1]Parámetros Paula V'!$B$9:$D$10,2,0)," ")</f>
        <v>100</v>
      </c>
      <c r="U119" s="30" t="s">
        <v>38</v>
      </c>
      <c r="V119" s="30">
        <f>IFERROR(VLOOKUP(U119,'[1]Parámetros Paula V'!$B$11:$D$12,2,0)," ")</f>
        <v>100</v>
      </c>
      <c r="W119" s="30" t="s">
        <v>48</v>
      </c>
      <c r="X119" s="30">
        <f>IFERROR(VLOOKUP(W119,'[1]Parámetros Paula V'!$B$13:$D$16,2,0)," ")</f>
        <v>40</v>
      </c>
      <c r="Y119" s="30">
        <f>IFERROR((R119*'[1]Parámetros Paula V'!$D$7)+(T119*'[1]Parámetros Paula V'!$D$9)+(V119*'[1]Parámetros Paula V'!$D$11)+(X119*'[1]Parámetros Paula V'!$D$13)," ")</f>
        <v>85</v>
      </c>
      <c r="Z119" s="30" t="s">
        <v>38</v>
      </c>
      <c r="AA119" s="30">
        <f>IFERROR(VLOOKUP(Z119,'[1]Parámetros Paula V'!$B$18:$D$20,2,0)," ")</f>
        <v>100</v>
      </c>
      <c r="AB119" s="30" t="s">
        <v>39</v>
      </c>
      <c r="AC119" s="30">
        <f>IFERROR(IF(Q119="No",20,VLOOKUP(AB119,'[1]Parámetros Paula V'!$B$23:$D$27,2,0))," ")</f>
        <v>100</v>
      </c>
      <c r="AD119" s="30" t="s">
        <v>40</v>
      </c>
      <c r="AE119" s="30">
        <f>IFERROR(VLOOKUP(AD119,'[1]Parámetros Paula V'!$B$29:$D$31,2,0)," ")</f>
        <v>80</v>
      </c>
      <c r="AF119" s="30" t="s">
        <v>55</v>
      </c>
      <c r="AG119" s="30">
        <f>IFERROR(VLOOKUP(AF119,'[1]Parámetros Paula V'!$B$34:$D$36,2,0)," ")</f>
        <v>80</v>
      </c>
      <c r="AH119" s="30" t="s">
        <v>50</v>
      </c>
      <c r="AI119" s="30">
        <f>IFERROR(VLOOKUP(AH119,'[1]Parámetros Paula V'!$B$38:$D$41,2,0)," ")</f>
        <v>40</v>
      </c>
      <c r="AJ119" s="30" t="s">
        <v>51</v>
      </c>
      <c r="AK119" s="30">
        <f>IFERROR(VLOOKUP(AJ119,'[1]Parámetros Paula V'!$B$43:$D$45,2,0)," ")</f>
        <v>100</v>
      </c>
      <c r="AL119" s="30" t="s">
        <v>38</v>
      </c>
      <c r="AM119" s="30">
        <f>IFERROR(VLOOKUP(AL119,'[1]Parámetros Paula V'!$B$46:$D$50,2,0)," ")</f>
        <v>100</v>
      </c>
      <c r="AN119" s="30">
        <f>IFERROR(IF(Q119="No",20,(AE119*'[1]Parámetros Paula V'!$D$29)+(AG119*'[1]Parámetros Paula V'!$D$34)+(AI119*'[1]Parámetros Paula V'!$D$38)+(AK119*'[1]Parámetros Paula V'!$D$43)+(AM119*'[1]Parámetros Paula V'!$D$49))," ")</f>
        <v>82</v>
      </c>
      <c r="AO119" s="30">
        <f t="shared" si="3"/>
        <v>89.4</v>
      </c>
      <c r="AP119" s="28" t="str">
        <f>IF(AO119=" "," ",IF(AO119&lt;='[1]Parámetros Paula V'!$C$53,'[1]Parámetros Paula V'!$A$53,IF(AO119&lt;='[1]Parámetros Paula V'!$C$54,'[1]Parámetros Paula V'!$A$54,IF(AO119&lt;='[1]Parámetros Paula V'!$C$55,'[1]Parámetros Paula V'!$A$55,IF(AO119&lt;='[1]Parámetros Paula V'!$C$56,'[1]Parámetros Paula V'!$A$56,'[1]Parámetros Paula V'!$A$57)))))</f>
        <v>El control es óptimo, efectivo, eficiente, económicamente viable y ejecutándose adecuadamente.</v>
      </c>
      <c r="AQ119" s="31"/>
      <c r="AR119" s="32"/>
      <c r="AS119" s="32"/>
      <c r="AT119" s="31" t="s">
        <v>323</v>
      </c>
    </row>
    <row r="120" spans="1:46" ht="42.75" x14ac:dyDescent="0.2">
      <c r="A120" s="2" t="s">
        <v>319</v>
      </c>
      <c r="B120" s="28" t="s">
        <v>320</v>
      </c>
      <c r="C120" s="33" t="s">
        <v>162</v>
      </c>
      <c r="D120" s="34">
        <v>45464</v>
      </c>
      <c r="E120" s="28">
        <v>2</v>
      </c>
      <c r="F120" s="28" t="str">
        <f>VLOOKUP(E120,[1]Áreas!$D$1:$E$6,2,0)</f>
        <v>Improbable</v>
      </c>
      <c r="G120" s="28">
        <v>20</v>
      </c>
      <c r="H120" s="28" t="str">
        <f>VLOOKUP(G120,[1]Áreas!$I$1:$J$6,2,0)</f>
        <v>Severo</v>
      </c>
      <c r="I120" s="28">
        <f t="shared" si="2"/>
        <v>40</v>
      </c>
      <c r="J120" s="28" t="str">
        <f>IFERROR(VLOOKUP(CONCATENATE(F120,H120),[1]Áreas!$E$8:$F$33,2,0)," ")</f>
        <v>Extremo</v>
      </c>
      <c r="K120" s="28" t="s">
        <v>324</v>
      </c>
      <c r="L120" s="28" t="s">
        <v>35</v>
      </c>
      <c r="M120" s="28" t="s">
        <v>115</v>
      </c>
      <c r="N120" s="28" t="s">
        <v>162</v>
      </c>
      <c r="O120" s="28" t="s">
        <v>37</v>
      </c>
      <c r="P120" s="30">
        <f>IFERROR(VLOOKUP(O120,'[1]Parámetros Paula V'!$B$2:$D$6,2,0)," ")</f>
        <v>80</v>
      </c>
      <c r="Q120" s="30" t="s">
        <v>38</v>
      </c>
      <c r="R120" s="30">
        <f>IFERROR(VLOOKUP(Q120,'[1]Parámetros Paula V'!$B$7:$D$8,2,0)," ")</f>
        <v>100</v>
      </c>
      <c r="S120" s="30" t="s">
        <v>47</v>
      </c>
      <c r="T120" s="30">
        <f>IFERROR(VLOOKUP(S120,'[1]Parámetros Paula V'!$B$9:$D$10,2,0)," ")</f>
        <v>100</v>
      </c>
      <c r="U120" s="30" t="s">
        <v>38</v>
      </c>
      <c r="V120" s="30">
        <f>IFERROR(VLOOKUP(U120,'[1]Parámetros Paula V'!$B$11:$D$12,2,0)," ")</f>
        <v>100</v>
      </c>
      <c r="W120" s="30" t="s">
        <v>48</v>
      </c>
      <c r="X120" s="30">
        <f>IFERROR(VLOOKUP(W120,'[1]Parámetros Paula V'!$B$13:$D$16,2,0)," ")</f>
        <v>40</v>
      </c>
      <c r="Y120" s="30">
        <f>IFERROR((R120*'[1]Parámetros Paula V'!$D$7)+(T120*'[1]Parámetros Paula V'!$D$9)+(V120*'[1]Parámetros Paula V'!$D$11)+(X120*'[1]Parámetros Paula V'!$D$13)," ")</f>
        <v>85</v>
      </c>
      <c r="Z120" s="30" t="s">
        <v>38</v>
      </c>
      <c r="AA120" s="30">
        <f>IFERROR(VLOOKUP(Z120,'[1]Parámetros Paula V'!$B$18:$D$20,2,0)," ")</f>
        <v>100</v>
      </c>
      <c r="AB120" s="30" t="s">
        <v>39</v>
      </c>
      <c r="AC120" s="30">
        <f>IFERROR(IF(Q120="No",20,VLOOKUP(AB120,'[1]Parámetros Paula V'!$B$23:$D$27,2,0))," ")</f>
        <v>100</v>
      </c>
      <c r="AD120" s="30" t="s">
        <v>40</v>
      </c>
      <c r="AE120" s="30">
        <f>IFERROR(VLOOKUP(AD120,'[1]Parámetros Paula V'!$B$29:$D$31,2,0)," ")</f>
        <v>80</v>
      </c>
      <c r="AF120" s="30" t="s">
        <v>41</v>
      </c>
      <c r="AG120" s="30">
        <f>IFERROR(VLOOKUP(AF120,'[1]Parámetros Paula V'!$B$34:$D$36,2,0)," ")</f>
        <v>40</v>
      </c>
      <c r="AH120" s="30" t="s">
        <v>50</v>
      </c>
      <c r="AI120" s="30">
        <f>IFERROR(VLOOKUP(AH120,'[1]Parámetros Paula V'!$B$38:$D$41,2,0)," ")</f>
        <v>40</v>
      </c>
      <c r="AJ120" s="30" t="s">
        <v>51</v>
      </c>
      <c r="AK120" s="30">
        <f>IFERROR(VLOOKUP(AJ120,'[1]Parámetros Paula V'!$B$43:$D$45,2,0)," ")</f>
        <v>100</v>
      </c>
      <c r="AL120" s="30" t="s">
        <v>38</v>
      </c>
      <c r="AM120" s="30">
        <f>IFERROR(VLOOKUP(AL120,'[1]Parámetros Paula V'!$B$46:$D$50,2,0)," ")</f>
        <v>100</v>
      </c>
      <c r="AN120" s="30">
        <f>IFERROR(IF(Q120="No",20,(AE120*'[1]Parámetros Paula V'!$D$29)+(AG120*'[1]Parámetros Paula V'!$D$34)+(AI120*'[1]Parámetros Paula V'!$D$38)+(AK120*'[1]Parámetros Paula V'!$D$43)+(AM120*'[1]Parámetros Paula V'!$D$49))," ")</f>
        <v>79</v>
      </c>
      <c r="AO120" s="30">
        <f t="shared" si="3"/>
        <v>88.8</v>
      </c>
      <c r="AP120" s="28" t="str">
        <f>IF(AO120=" "," ",IF(AO120&lt;='[1]Parámetros Paula V'!$C$53,'[1]Parámetros Paula V'!$A$53,IF(AO120&lt;='[1]Parámetros Paula V'!$C$54,'[1]Parámetros Paula V'!$A$54,IF(AO120&lt;='[1]Parámetros Paula V'!$C$55,'[1]Parámetros Paula V'!$A$55,IF(AO120&lt;='[1]Parámetros Paula V'!$C$56,'[1]Parámetros Paula V'!$A$56,'[1]Parámetros Paula V'!$A$57)))))</f>
        <v>El control es óptimo, efectivo, eficiente, económicamente viable y ejecutándose adecuadamente.</v>
      </c>
      <c r="AQ120" s="31"/>
      <c r="AR120" s="32"/>
      <c r="AS120" s="32"/>
      <c r="AT120" s="31" t="s">
        <v>325</v>
      </c>
    </row>
    <row r="121" spans="1:46" ht="57" x14ac:dyDescent="0.2">
      <c r="A121" s="2" t="s">
        <v>319</v>
      </c>
      <c r="B121" s="28" t="s">
        <v>320</v>
      </c>
      <c r="C121" s="33" t="s">
        <v>162</v>
      </c>
      <c r="D121" s="34">
        <v>45464</v>
      </c>
      <c r="E121" s="28">
        <v>2</v>
      </c>
      <c r="F121" s="28" t="str">
        <f>VLOOKUP(E121,[1]Áreas!$D$1:$E$6,2,0)</f>
        <v>Improbable</v>
      </c>
      <c r="G121" s="28">
        <v>20</v>
      </c>
      <c r="H121" s="28" t="str">
        <f>VLOOKUP(G121,[1]Áreas!$I$1:$J$6,2,0)</f>
        <v>Severo</v>
      </c>
      <c r="I121" s="28">
        <f t="shared" si="2"/>
        <v>40</v>
      </c>
      <c r="J121" s="28" t="str">
        <f>IFERROR(VLOOKUP(CONCATENATE(F121,H121),[1]Áreas!$E$8:$F$33,2,0)," ")</f>
        <v>Extremo</v>
      </c>
      <c r="K121" s="28" t="s">
        <v>326</v>
      </c>
      <c r="L121" s="28" t="s">
        <v>35</v>
      </c>
      <c r="M121" s="28" t="s">
        <v>115</v>
      </c>
      <c r="N121" s="28" t="s">
        <v>162</v>
      </c>
      <c r="O121" s="28" t="s">
        <v>37</v>
      </c>
      <c r="P121" s="30">
        <f>IFERROR(VLOOKUP(O121,'[1]Parámetros Paula V'!$B$2:$D$6,2,0)," ")</f>
        <v>80</v>
      </c>
      <c r="Q121" s="30" t="s">
        <v>38</v>
      </c>
      <c r="R121" s="30">
        <f>IFERROR(VLOOKUP(Q121,'[1]Parámetros Paula V'!$B$7:$D$8,2,0)," ")</f>
        <v>100</v>
      </c>
      <c r="S121" s="30" t="s">
        <v>47</v>
      </c>
      <c r="T121" s="30">
        <f>IFERROR(VLOOKUP(S121,'[1]Parámetros Paula V'!$B$9:$D$10,2,0)," ")</f>
        <v>100</v>
      </c>
      <c r="U121" s="30" t="s">
        <v>38</v>
      </c>
      <c r="V121" s="30">
        <f>IFERROR(VLOOKUP(U121,'[1]Parámetros Paula V'!$B$11:$D$12,2,0)," ")</f>
        <v>100</v>
      </c>
      <c r="W121" s="30" t="s">
        <v>48</v>
      </c>
      <c r="X121" s="30">
        <f>IFERROR(VLOOKUP(W121,'[1]Parámetros Paula V'!$B$13:$D$16,2,0)," ")</f>
        <v>40</v>
      </c>
      <c r="Y121" s="30">
        <f>IFERROR((R121*'[1]Parámetros Paula V'!$D$7)+(T121*'[1]Parámetros Paula V'!$D$9)+(V121*'[1]Parámetros Paula V'!$D$11)+(X121*'[1]Parámetros Paula V'!$D$13)," ")</f>
        <v>85</v>
      </c>
      <c r="Z121" s="30" t="s">
        <v>38</v>
      </c>
      <c r="AA121" s="30">
        <f>IFERROR(VLOOKUP(Z121,'[1]Parámetros Paula V'!$B$18:$D$20,2,0)," ")</f>
        <v>100</v>
      </c>
      <c r="AB121" s="30" t="s">
        <v>39</v>
      </c>
      <c r="AC121" s="30">
        <f>IFERROR(IF(Q121="No",20,VLOOKUP(AB121,'[1]Parámetros Paula V'!$B$23:$D$27,2,0))," ")</f>
        <v>100</v>
      </c>
      <c r="AD121" s="30" t="s">
        <v>40</v>
      </c>
      <c r="AE121" s="30">
        <f>IFERROR(VLOOKUP(AD121,'[1]Parámetros Paula V'!$B$29:$D$31,2,0)," ")</f>
        <v>80</v>
      </c>
      <c r="AF121" s="30" t="s">
        <v>41</v>
      </c>
      <c r="AG121" s="30">
        <f>IFERROR(VLOOKUP(AF121,'[1]Parámetros Paula V'!$B$34:$D$36,2,0)," ")</f>
        <v>40</v>
      </c>
      <c r="AH121" s="30" t="s">
        <v>50</v>
      </c>
      <c r="AI121" s="30">
        <f>IFERROR(VLOOKUP(AH121,'[1]Parámetros Paula V'!$B$38:$D$41,2,0)," ")</f>
        <v>40</v>
      </c>
      <c r="AJ121" s="30" t="s">
        <v>51</v>
      </c>
      <c r="AK121" s="30">
        <f>IFERROR(VLOOKUP(AJ121,'[1]Parámetros Paula V'!$B$43:$D$45,2,0)," ")</f>
        <v>100</v>
      </c>
      <c r="AL121" s="30" t="s">
        <v>38</v>
      </c>
      <c r="AM121" s="30">
        <f>IFERROR(VLOOKUP(AL121,'[1]Parámetros Paula V'!$B$46:$D$50,2,0)," ")</f>
        <v>100</v>
      </c>
      <c r="AN121" s="30">
        <f>IFERROR(IF(Q121="No",20,(AE121*'[1]Parámetros Paula V'!$D$29)+(AG121*'[1]Parámetros Paula V'!$D$34)+(AI121*'[1]Parámetros Paula V'!$D$38)+(AK121*'[1]Parámetros Paula V'!$D$43)+(AM121*'[1]Parámetros Paula V'!$D$49))," ")</f>
        <v>79</v>
      </c>
      <c r="AO121" s="30">
        <f t="shared" si="3"/>
        <v>88.8</v>
      </c>
      <c r="AP121" s="28" t="str">
        <f>IF(AO121=" "," ",IF(AO121&lt;='[1]Parámetros Paula V'!$C$53,'[1]Parámetros Paula V'!$A$53,IF(AO121&lt;='[1]Parámetros Paula V'!$C$54,'[1]Parámetros Paula V'!$A$54,IF(AO121&lt;='[1]Parámetros Paula V'!$C$55,'[1]Parámetros Paula V'!$A$55,IF(AO121&lt;='[1]Parámetros Paula V'!$C$56,'[1]Parámetros Paula V'!$A$56,'[1]Parámetros Paula V'!$A$57)))))</f>
        <v>El control es óptimo, efectivo, eficiente, económicamente viable y ejecutándose adecuadamente.</v>
      </c>
      <c r="AQ121" s="31"/>
      <c r="AR121" s="32"/>
      <c r="AS121" s="32"/>
      <c r="AT121" s="31" t="s">
        <v>222</v>
      </c>
    </row>
    <row r="122" spans="1:46" ht="179.25" customHeight="1" x14ac:dyDescent="0.2">
      <c r="A122" s="2" t="s">
        <v>327</v>
      </c>
      <c r="B122" s="28" t="s">
        <v>328</v>
      </c>
      <c r="C122" s="33" t="s">
        <v>171</v>
      </c>
      <c r="D122" s="34">
        <v>45462</v>
      </c>
      <c r="E122" s="28">
        <v>2</v>
      </c>
      <c r="F122" s="28" t="str">
        <f>VLOOKUP(E122,[1]Áreas!$D$1:$E$6,2,0)</f>
        <v>Improbable</v>
      </c>
      <c r="G122" s="28">
        <v>20</v>
      </c>
      <c r="H122" s="28" t="str">
        <f>VLOOKUP(G122,[1]Áreas!$I$1:$J$6,2,0)</f>
        <v>Severo</v>
      </c>
      <c r="I122" s="28">
        <f t="shared" si="2"/>
        <v>40</v>
      </c>
      <c r="J122" s="28" t="str">
        <f>IFERROR(VLOOKUP(CONCATENATE(F122,H122),[1]Áreas!$E$8:$F$33,2,0)," ")</f>
        <v>Extremo</v>
      </c>
      <c r="K122" s="28" t="s">
        <v>780</v>
      </c>
      <c r="L122" s="28" t="s">
        <v>35</v>
      </c>
      <c r="M122" s="28" t="s">
        <v>115</v>
      </c>
      <c r="N122" s="28" t="s">
        <v>298</v>
      </c>
      <c r="O122" s="28" t="s">
        <v>58</v>
      </c>
      <c r="P122" s="30">
        <f>IFERROR(VLOOKUP(O122,'[1]Parámetros Paula V'!$B$2:$D$6,2,0)," ")</f>
        <v>100</v>
      </c>
      <c r="Q122" s="30" t="s">
        <v>38</v>
      </c>
      <c r="R122" s="30">
        <f>IFERROR(VLOOKUP(Q122,'[1]Parámetros Paula V'!$B$7:$D$8,2,0)," ")</f>
        <v>100</v>
      </c>
      <c r="S122" s="30" t="s">
        <v>38</v>
      </c>
      <c r="T122" s="30">
        <f>IFERROR(VLOOKUP(S122,'[1]Parámetros Paula V'!$B$9:$D$10,2,0)," ")</f>
        <v>20</v>
      </c>
      <c r="U122" s="30" t="s">
        <v>38</v>
      </c>
      <c r="V122" s="30">
        <f>IFERROR(VLOOKUP(U122,'[1]Parámetros Paula V'!$B$11:$D$12,2,0)," ")</f>
        <v>100</v>
      </c>
      <c r="W122" s="30" t="s">
        <v>48</v>
      </c>
      <c r="X122" s="30">
        <f>IFERROR(VLOOKUP(W122,'[1]Parámetros Paula V'!$B$13:$D$16,2,0)," ")</f>
        <v>40</v>
      </c>
      <c r="Y122" s="30">
        <f>IFERROR((R122*'[1]Parámetros Paula V'!$D$7)+(T122*'[1]Parámetros Paula V'!$D$9)+(V122*'[1]Parámetros Paula V'!$D$11)+(X122*'[1]Parámetros Paula V'!$D$13)," ")</f>
        <v>57</v>
      </c>
      <c r="Z122" s="30" t="s">
        <v>38</v>
      </c>
      <c r="AA122" s="30">
        <f>IFERROR(VLOOKUP(Z122,'[1]Parámetros Paula V'!$B$18:$D$20,2,0)," ")</f>
        <v>100</v>
      </c>
      <c r="AB122" s="30" t="s">
        <v>39</v>
      </c>
      <c r="AC122" s="30">
        <f>IFERROR(IF(Q122="No",20,VLOOKUP(AB122,'[1]Parámetros Paula V'!$B$23:$D$27,2,0))," ")</f>
        <v>100</v>
      </c>
      <c r="AD122" s="30" t="s">
        <v>40</v>
      </c>
      <c r="AE122" s="30">
        <f>IFERROR(VLOOKUP(AD122,'[1]Parámetros Paula V'!$B$29:$D$31,2,0)," ")</f>
        <v>80</v>
      </c>
      <c r="AF122" s="30" t="s">
        <v>41</v>
      </c>
      <c r="AG122" s="30">
        <f>IFERROR(VLOOKUP(AF122,'[1]Parámetros Paula V'!$B$34:$D$36,2,0)," ")</f>
        <v>40</v>
      </c>
      <c r="AH122" s="30" t="s">
        <v>50</v>
      </c>
      <c r="AI122" s="30">
        <f>IFERROR(VLOOKUP(AH122,'[1]Parámetros Paula V'!$B$38:$D$41,2,0)," ")</f>
        <v>40</v>
      </c>
      <c r="AJ122" s="30" t="s">
        <v>51</v>
      </c>
      <c r="AK122" s="30">
        <f>IFERROR(VLOOKUP(AJ122,'[1]Parámetros Paula V'!$B$43:$D$45,2,0)," ")</f>
        <v>100</v>
      </c>
      <c r="AL122" s="30" t="s">
        <v>38</v>
      </c>
      <c r="AM122" s="30">
        <f>IFERROR(VLOOKUP(AL122,'[1]Parámetros Paula V'!$B$46:$D$50,2,0)," ")</f>
        <v>100</v>
      </c>
      <c r="AN122" s="30">
        <f>IFERROR(IF(Q122="No",20,(AE122*'[1]Parámetros Paula V'!$D$29)+(AG122*'[1]Parámetros Paula V'!$D$34)+(AI122*'[1]Parámetros Paula V'!$D$38)+(AK122*'[1]Parámetros Paula V'!$D$43)+(AM122*'[1]Parámetros Paula V'!$D$49))," ")</f>
        <v>79</v>
      </c>
      <c r="AO122" s="30">
        <f t="shared" si="3"/>
        <v>87.2</v>
      </c>
      <c r="AP122" s="28" t="str">
        <f>IF(AO122=" "," ",IF(AO122&lt;='[1]Parámetros Paula V'!$C$53,'[1]Parámetros Paula V'!$A$53,IF(AO122&lt;='[1]Parámetros Paula V'!$C$54,'[1]Parámetros Paula V'!$A$54,IF(AO122&lt;='[1]Parámetros Paula V'!$C$55,'[1]Parámetros Paula V'!$A$55,IF(AO122&lt;='[1]Parámetros Paula V'!$C$56,'[1]Parámetros Paula V'!$A$56,'[1]Parámetros Paula V'!$A$57)))))</f>
        <v>El control es óptimo, efectivo, eficiente, económicamente viable y ejecutándose adecuadamente.</v>
      </c>
      <c r="AQ122" s="31"/>
      <c r="AR122" s="32"/>
      <c r="AS122" s="32"/>
      <c r="AT122" s="31" t="s">
        <v>329</v>
      </c>
    </row>
    <row r="123" spans="1:46" ht="99.75" x14ac:dyDescent="0.2">
      <c r="A123" s="2" t="s">
        <v>327</v>
      </c>
      <c r="B123" s="28" t="s">
        <v>328</v>
      </c>
      <c r="C123" s="33" t="s">
        <v>171</v>
      </c>
      <c r="D123" s="34">
        <v>45462</v>
      </c>
      <c r="E123" s="28">
        <v>2</v>
      </c>
      <c r="F123" s="28" t="str">
        <f>VLOOKUP(E123,[1]Áreas!$D$1:$E$6,2,0)</f>
        <v>Improbable</v>
      </c>
      <c r="G123" s="28">
        <v>20</v>
      </c>
      <c r="H123" s="28" t="str">
        <f>VLOOKUP(G123,[1]Áreas!$I$1:$J$6,2,0)</f>
        <v>Severo</v>
      </c>
      <c r="I123" s="28">
        <f t="shared" si="2"/>
        <v>40</v>
      </c>
      <c r="J123" s="28" t="str">
        <f>IFERROR(VLOOKUP(CONCATENATE(F123,H123),[1]Áreas!$E$8:$F$33,2,0)," ")</f>
        <v>Extremo</v>
      </c>
      <c r="K123" s="28" t="s">
        <v>300</v>
      </c>
      <c r="L123" s="28" t="s">
        <v>35</v>
      </c>
      <c r="M123" s="28" t="s">
        <v>115</v>
      </c>
      <c r="N123" s="28" t="s">
        <v>298</v>
      </c>
      <c r="O123" s="28" t="s">
        <v>58</v>
      </c>
      <c r="P123" s="30">
        <f>IFERROR(VLOOKUP(O123,'[1]Parámetros Paula V'!$B$2:$D$6,2,0)," ")</f>
        <v>100</v>
      </c>
      <c r="Q123" s="30" t="s">
        <v>38</v>
      </c>
      <c r="R123" s="30">
        <f>IFERROR(VLOOKUP(Q123,'[1]Parámetros Paula V'!$B$7:$D$8,2,0)," ")</f>
        <v>100</v>
      </c>
      <c r="S123" s="30" t="s">
        <v>38</v>
      </c>
      <c r="T123" s="30">
        <f>IFERROR(VLOOKUP(S123,'[1]Parámetros Paula V'!$B$9:$D$10,2,0)," ")</f>
        <v>20</v>
      </c>
      <c r="U123" s="30" t="s">
        <v>38</v>
      </c>
      <c r="V123" s="30">
        <f>IFERROR(VLOOKUP(U123,'[1]Parámetros Paula V'!$B$11:$D$12,2,0)," ")</f>
        <v>100</v>
      </c>
      <c r="W123" s="30" t="s">
        <v>38</v>
      </c>
      <c r="X123" s="30">
        <f>IFERROR(VLOOKUP(W123,'[1]Parámetros Paula V'!$B$13:$D$16,2,0)," ")</f>
        <v>100</v>
      </c>
      <c r="Y123" s="30">
        <f>IFERROR((R123*'[1]Parámetros Paula V'!$D$7)+(T123*'[1]Parámetros Paula V'!$D$9)+(V123*'[1]Parámetros Paula V'!$D$11)+(X123*'[1]Parámetros Paula V'!$D$13)," ")</f>
        <v>72</v>
      </c>
      <c r="Z123" s="30" t="s">
        <v>38</v>
      </c>
      <c r="AA123" s="30">
        <f>IFERROR(VLOOKUP(Z123,'[1]Parámetros Paula V'!$B$18:$D$20,2,0)," ")</f>
        <v>100</v>
      </c>
      <c r="AB123" s="30" t="s">
        <v>39</v>
      </c>
      <c r="AC123" s="30">
        <f>IFERROR(IF(Q123="No",20,VLOOKUP(AB123,'[1]Parámetros Paula V'!$B$23:$D$27,2,0))," ")</f>
        <v>100</v>
      </c>
      <c r="AD123" s="30" t="s">
        <v>40</v>
      </c>
      <c r="AE123" s="30">
        <f>IFERROR(VLOOKUP(AD123,'[1]Parámetros Paula V'!$B$29:$D$31,2,0)," ")</f>
        <v>80</v>
      </c>
      <c r="AF123" s="30" t="s">
        <v>41</v>
      </c>
      <c r="AG123" s="30">
        <f>IFERROR(VLOOKUP(AF123,'[1]Parámetros Paula V'!$B$34:$D$36,2,0)," ")</f>
        <v>40</v>
      </c>
      <c r="AH123" s="30" t="s">
        <v>50</v>
      </c>
      <c r="AI123" s="30">
        <f>IFERROR(VLOOKUP(AH123,'[1]Parámetros Paula V'!$B$38:$D$41,2,0)," ")</f>
        <v>40</v>
      </c>
      <c r="AJ123" s="30" t="s">
        <v>51</v>
      </c>
      <c r="AK123" s="30">
        <f>IFERROR(VLOOKUP(AJ123,'[1]Parámetros Paula V'!$B$43:$D$45,2,0)," ")</f>
        <v>100</v>
      </c>
      <c r="AL123" s="30" t="s">
        <v>38</v>
      </c>
      <c r="AM123" s="30">
        <f>IFERROR(VLOOKUP(AL123,'[1]Parámetros Paula V'!$B$46:$D$50,2,0)," ")</f>
        <v>100</v>
      </c>
      <c r="AN123" s="30">
        <f>IFERROR(IF(Q123="No",20,(AE123*'[1]Parámetros Paula V'!$D$29)+(AG123*'[1]Parámetros Paula V'!$D$34)+(AI123*'[1]Parámetros Paula V'!$D$38)+(AK123*'[1]Parámetros Paula V'!$D$43)+(AM123*'[1]Parámetros Paula V'!$D$49))," ")</f>
        <v>79</v>
      </c>
      <c r="AO123" s="30">
        <f t="shared" si="3"/>
        <v>90.2</v>
      </c>
      <c r="AP123" s="28" t="str">
        <f>IF(AO123=" "," ",IF(AO123&lt;='[1]Parámetros Paula V'!$C$53,'[1]Parámetros Paula V'!$A$53,IF(AO123&lt;='[1]Parámetros Paula V'!$C$54,'[1]Parámetros Paula V'!$A$54,IF(AO123&lt;='[1]Parámetros Paula V'!$C$55,'[1]Parámetros Paula V'!$A$55,IF(AO123&lt;='[1]Parámetros Paula V'!$C$56,'[1]Parámetros Paula V'!$A$56,'[1]Parámetros Paula V'!$A$57)))))</f>
        <v>El control es óptimo, efectivo, eficiente, económicamente viable y ejecutándose adecuadamente.</v>
      </c>
      <c r="AQ123" s="31"/>
      <c r="AR123" s="32"/>
      <c r="AS123" s="32"/>
      <c r="AT123" s="31" t="s">
        <v>781</v>
      </c>
    </row>
    <row r="124" spans="1:46" ht="85.5" x14ac:dyDescent="0.2">
      <c r="A124" s="2" t="s">
        <v>327</v>
      </c>
      <c r="B124" s="28" t="s">
        <v>328</v>
      </c>
      <c r="C124" s="33" t="s">
        <v>171</v>
      </c>
      <c r="D124" s="34">
        <v>45462</v>
      </c>
      <c r="E124" s="28">
        <v>2</v>
      </c>
      <c r="F124" s="28" t="str">
        <f>VLOOKUP(E124,[1]Áreas!$D$1:$E$6,2,0)</f>
        <v>Improbable</v>
      </c>
      <c r="G124" s="28">
        <v>20</v>
      </c>
      <c r="H124" s="28" t="str">
        <f>VLOOKUP(G124,[1]Áreas!$I$1:$J$6,2,0)</f>
        <v>Severo</v>
      </c>
      <c r="I124" s="28">
        <f t="shared" si="2"/>
        <v>40</v>
      </c>
      <c r="J124" s="28" t="str">
        <f>IFERROR(VLOOKUP(CONCATENATE(F124,H124),[1]Áreas!$E$8:$F$33,2,0)," ")</f>
        <v>Extremo</v>
      </c>
      <c r="K124" s="28" t="s">
        <v>782</v>
      </c>
      <c r="L124" s="28" t="s">
        <v>35</v>
      </c>
      <c r="M124" s="28" t="s">
        <v>115</v>
      </c>
      <c r="N124" s="28" t="s">
        <v>298</v>
      </c>
      <c r="O124" s="28" t="s">
        <v>37</v>
      </c>
      <c r="P124" s="30">
        <f>IFERROR(VLOOKUP(O124,'[1]Parámetros Paula V'!$B$2:$D$6,2,0)," ")</f>
        <v>80</v>
      </c>
      <c r="Q124" s="30" t="s">
        <v>47</v>
      </c>
      <c r="R124" s="30">
        <f>IFERROR(VLOOKUP(Q124,'[1]Parámetros Paula V'!$B$7:$D$8,2,0)," ")</f>
        <v>20</v>
      </c>
      <c r="S124" s="30" t="s">
        <v>38</v>
      </c>
      <c r="T124" s="30">
        <f>IFERROR(VLOOKUP(S124,'[1]Parámetros Paula V'!$B$9:$D$10,2,0)," ")</f>
        <v>20</v>
      </c>
      <c r="U124" s="30" t="s">
        <v>38</v>
      </c>
      <c r="V124" s="30">
        <f>IFERROR(VLOOKUP(U124,'[1]Parámetros Paula V'!$B$11:$D$12,2,0)," ")</f>
        <v>100</v>
      </c>
      <c r="W124" s="30" t="s">
        <v>48</v>
      </c>
      <c r="X124" s="30">
        <f>IFERROR(VLOOKUP(W124,'[1]Parámetros Paula V'!$B$13:$D$16,2,0)," ")</f>
        <v>40</v>
      </c>
      <c r="Y124" s="30">
        <f>IFERROR((R124*'[1]Parámetros Paula V'!$D$7)+(T124*'[1]Parámetros Paula V'!$D$9)+(V124*'[1]Parámetros Paula V'!$D$11)+(X124*'[1]Parámetros Paula V'!$D$13)," ")</f>
        <v>33</v>
      </c>
      <c r="Z124" s="30" t="s">
        <v>38</v>
      </c>
      <c r="AA124" s="30">
        <f>IFERROR(VLOOKUP(Z124,'[1]Parámetros Paula V'!$B$18:$D$20,2,0)," ")</f>
        <v>100</v>
      </c>
      <c r="AB124" s="30" t="s">
        <v>96</v>
      </c>
      <c r="AC124" s="30">
        <f>IFERROR(IF(Q124="No",20,VLOOKUP(AB124,'[1]Parámetros Paula V'!$B$23:$D$27,2,0))," ")</f>
        <v>20</v>
      </c>
      <c r="AD124" s="30" t="s">
        <v>49</v>
      </c>
      <c r="AE124" s="30">
        <f>IFERROR(VLOOKUP(AD124,'[1]Parámetros Paula V'!$B$29:$D$31,2,0)," ")</f>
        <v>40</v>
      </c>
      <c r="AF124" s="30" t="s">
        <v>41</v>
      </c>
      <c r="AG124" s="30">
        <f>IFERROR(VLOOKUP(AF124,'[1]Parámetros Paula V'!$B$34:$D$36,2,0)," ")</f>
        <v>40</v>
      </c>
      <c r="AH124" s="30" t="s">
        <v>50</v>
      </c>
      <c r="AI124" s="30">
        <f>IFERROR(VLOOKUP(AH124,'[1]Parámetros Paula V'!$B$38:$D$41,2,0)," ")</f>
        <v>40</v>
      </c>
      <c r="AJ124" s="30" t="s">
        <v>51</v>
      </c>
      <c r="AK124" s="30">
        <f>IFERROR(VLOOKUP(AJ124,'[1]Parámetros Paula V'!$B$43:$D$45,2,0)," ")</f>
        <v>100</v>
      </c>
      <c r="AL124" s="30" t="s">
        <v>38</v>
      </c>
      <c r="AM124" s="30">
        <f>IFERROR(VLOOKUP(AL124,'[1]Parámetros Paula V'!$B$46:$D$50,2,0)," ")</f>
        <v>100</v>
      </c>
      <c r="AN124" s="30">
        <f>IFERROR(IF(Q124="No",20,(AE124*'[1]Parámetros Paula V'!$D$29)+(AG124*'[1]Parámetros Paula V'!$D$34)+(AI124*'[1]Parámetros Paula V'!$D$38)+(AK124*'[1]Parámetros Paula V'!$D$43)+(AM124*'[1]Parámetros Paula V'!$D$49))," ")</f>
        <v>20</v>
      </c>
      <c r="AO124" s="30">
        <f t="shared" si="3"/>
        <v>50.6</v>
      </c>
      <c r="AP124" s="28" t="str">
        <f>IF(AO124=" "," ",IF(AO124&lt;='[1]Parámetros Paula V'!$C$53,'[1]Parámetros Paula V'!$A$53,IF(AO124&lt;='[1]Parámetros Paula V'!$C$54,'[1]Parámetros Paula V'!$A$54,IF(AO124&lt;='[1]Parámetros Paula V'!$C$55,'[1]Parámetros Paula V'!$A$55,IF(AO124&lt;='[1]Parámetros Paula V'!$C$56,'[1]Parámetros Paula V'!$A$56,'[1]Parámetros Paula V'!$A$57)))))</f>
        <v>El control cumple parcialmente el objetivo de mitigación del riesgo, el diseño y/o ejecución del control requiere mejoras. Se debe establecer planes de mejoramiento a mediano plazo</v>
      </c>
      <c r="AQ124" s="31"/>
      <c r="AR124" s="32"/>
      <c r="AS124" s="32"/>
      <c r="AT124" s="31" t="s">
        <v>330</v>
      </c>
    </row>
    <row r="125" spans="1:46" ht="78.75" x14ac:dyDescent="0.2">
      <c r="A125" s="2" t="s">
        <v>331</v>
      </c>
      <c r="B125" s="28" t="s">
        <v>332</v>
      </c>
      <c r="C125" s="33" t="s">
        <v>171</v>
      </c>
      <c r="D125" s="34">
        <v>45462</v>
      </c>
      <c r="E125" s="28">
        <v>1</v>
      </c>
      <c r="F125" s="28" t="str">
        <f>VLOOKUP(E125,[1]Áreas!$D$1:$E$6,2,0)</f>
        <v>Raro</v>
      </c>
      <c r="G125" s="28">
        <v>5</v>
      </c>
      <c r="H125" s="28" t="str">
        <f>VLOOKUP(G125,[1]Áreas!$I$1:$J$6,2,0)</f>
        <v>Moderado</v>
      </c>
      <c r="I125" s="28">
        <f t="shared" si="2"/>
        <v>5</v>
      </c>
      <c r="J125" s="28" t="str">
        <f>IFERROR(VLOOKUP(CONCATENATE(F125,H125),[1]Áreas!$E$8:$F$33,2,0)," ")</f>
        <v>Medio</v>
      </c>
      <c r="K125" s="28" t="s">
        <v>783</v>
      </c>
      <c r="L125" s="28" t="s">
        <v>35</v>
      </c>
      <c r="M125" s="28" t="s">
        <v>115</v>
      </c>
      <c r="N125" s="28" t="s">
        <v>171</v>
      </c>
      <c r="O125" s="28" t="s">
        <v>37</v>
      </c>
      <c r="P125" s="30">
        <f>IFERROR(VLOOKUP(O125,'[1]Parámetros Paula V'!$B$2:$D$6,2,0)," ")</f>
        <v>80</v>
      </c>
      <c r="Q125" s="30" t="s">
        <v>38</v>
      </c>
      <c r="R125" s="30">
        <f>IFERROR(VLOOKUP(Q125,'[1]Parámetros Paula V'!$B$7:$D$8,2,0)," ")</f>
        <v>100</v>
      </c>
      <c r="S125" s="30" t="s">
        <v>38</v>
      </c>
      <c r="T125" s="30">
        <f>IFERROR(VLOOKUP(S125,'[1]Parámetros Paula V'!$B$9:$D$10,2,0)," ")</f>
        <v>20</v>
      </c>
      <c r="U125" s="30" t="s">
        <v>38</v>
      </c>
      <c r="V125" s="30">
        <f>IFERROR(VLOOKUP(U125,'[1]Parámetros Paula V'!$B$11:$D$12,2,0)," ")</f>
        <v>100</v>
      </c>
      <c r="W125" s="30" t="s">
        <v>48</v>
      </c>
      <c r="X125" s="30">
        <f>IFERROR(VLOOKUP(W125,'[1]Parámetros Paula V'!$B$13:$D$16,2,0)," ")</f>
        <v>40</v>
      </c>
      <c r="Y125" s="30">
        <f>IFERROR((R125*'[1]Parámetros Paula V'!$D$7)+(T125*'[1]Parámetros Paula V'!$D$9)+(V125*'[1]Parámetros Paula V'!$D$11)+(X125*'[1]Parámetros Paula V'!$D$13)," ")</f>
        <v>57</v>
      </c>
      <c r="Z125" s="30" t="s">
        <v>38</v>
      </c>
      <c r="AA125" s="30">
        <f>IFERROR(VLOOKUP(Z125,'[1]Parámetros Paula V'!$B$18:$D$20,2,0)," ")</f>
        <v>100</v>
      </c>
      <c r="AB125" s="30" t="s">
        <v>39</v>
      </c>
      <c r="AC125" s="30">
        <f>IFERROR(IF(Q125="No",20,VLOOKUP(AB125,'[1]Parámetros Paula V'!$B$23:$D$27,2,0))," ")</f>
        <v>100</v>
      </c>
      <c r="AD125" s="30" t="s">
        <v>40</v>
      </c>
      <c r="AE125" s="30">
        <f>IFERROR(VLOOKUP(AD125,'[1]Parámetros Paula V'!$B$29:$D$31,2,0)," ")</f>
        <v>80</v>
      </c>
      <c r="AF125" s="30" t="s">
        <v>41</v>
      </c>
      <c r="AG125" s="30">
        <f>IFERROR(VLOOKUP(AF125,'[1]Parámetros Paula V'!$B$34:$D$36,2,0)," ")</f>
        <v>40</v>
      </c>
      <c r="AH125" s="30" t="s">
        <v>50</v>
      </c>
      <c r="AI125" s="30">
        <f>IFERROR(VLOOKUP(AH125,'[1]Parámetros Paula V'!$B$38:$D$41,2,0)," ")</f>
        <v>40</v>
      </c>
      <c r="AJ125" s="30" t="s">
        <v>51</v>
      </c>
      <c r="AK125" s="30">
        <f>IFERROR(VLOOKUP(AJ125,'[1]Parámetros Paula V'!$B$43:$D$45,2,0)," ")</f>
        <v>100</v>
      </c>
      <c r="AL125" s="30" t="s">
        <v>38</v>
      </c>
      <c r="AM125" s="30">
        <f>IFERROR(VLOOKUP(AL125,'[1]Parámetros Paula V'!$B$46:$D$50,2,0)," ")</f>
        <v>100</v>
      </c>
      <c r="AN125" s="30">
        <f>IFERROR(IF(Q125="No",20,(AE125*'[1]Parámetros Paula V'!$D$29)+(AG125*'[1]Parámetros Paula V'!$D$34)+(AI125*'[1]Parámetros Paula V'!$D$38)+(AK125*'[1]Parámetros Paula V'!$D$43)+(AM125*'[1]Parámetros Paula V'!$D$49))," ")</f>
        <v>79</v>
      </c>
      <c r="AO125" s="30">
        <f t="shared" si="3"/>
        <v>83.2</v>
      </c>
      <c r="AP125" s="28" t="str">
        <f>IF(AO125=" "," ",IF(AO125&lt;='[1]Parámetros Paula V'!$C$53,'[1]Parámetros Paula V'!$A$53,IF(AO125&lt;='[1]Parámetros Paula V'!$C$54,'[1]Parámetros Paula V'!$A$54,IF(AO125&lt;='[1]Parámetros Paula V'!$C$55,'[1]Parámetros Paula V'!$A$55,IF(AO125&lt;='[1]Parámetros Paula V'!$C$56,'[1]Parámetros Paula V'!$A$56,'[1]Parámetros Paula V'!$A$57)))))</f>
        <v>El control es óptimo, efectivo, eficiente, económicamente viable y ejecutándose adecuadamente.</v>
      </c>
      <c r="AQ125" s="31"/>
      <c r="AR125" s="32"/>
      <c r="AS125" s="32"/>
      <c r="AT125" s="31" t="s">
        <v>784</v>
      </c>
    </row>
    <row r="126" spans="1:46" ht="71.25" x14ac:dyDescent="0.2">
      <c r="A126" s="2" t="s">
        <v>331</v>
      </c>
      <c r="B126" s="28" t="s">
        <v>332</v>
      </c>
      <c r="C126" s="33" t="s">
        <v>171</v>
      </c>
      <c r="D126" s="34">
        <v>45462</v>
      </c>
      <c r="E126" s="28">
        <v>1</v>
      </c>
      <c r="F126" s="28" t="str">
        <f>VLOOKUP(E126,[1]Áreas!$D$1:$E$6,2,0)</f>
        <v>Raro</v>
      </c>
      <c r="G126" s="28">
        <v>5</v>
      </c>
      <c r="H126" s="28" t="str">
        <f>VLOOKUP(G126,[1]Áreas!$I$1:$J$6,2,0)</f>
        <v>Moderado</v>
      </c>
      <c r="I126" s="28">
        <f t="shared" si="2"/>
        <v>5</v>
      </c>
      <c r="J126" s="28" t="str">
        <f>IFERROR(VLOOKUP(CONCATENATE(F126,H126),[1]Áreas!$E$8:$F$33,2,0)," ")</f>
        <v>Medio</v>
      </c>
      <c r="K126" s="28" t="s">
        <v>785</v>
      </c>
      <c r="L126" s="28" t="s">
        <v>35</v>
      </c>
      <c r="M126" s="28" t="s">
        <v>115</v>
      </c>
      <c r="N126" s="28" t="s">
        <v>171</v>
      </c>
      <c r="O126" s="28" t="s">
        <v>58</v>
      </c>
      <c r="P126" s="30">
        <f>IFERROR(VLOOKUP(O126,'[1]Parámetros Paula V'!$B$2:$D$6,2,0)," ")</f>
        <v>100</v>
      </c>
      <c r="Q126" s="30" t="s">
        <v>38</v>
      </c>
      <c r="R126" s="30">
        <f>IFERROR(VLOOKUP(Q126,'[1]Parámetros Paula V'!$B$7:$D$8,2,0)," ")</f>
        <v>100</v>
      </c>
      <c r="S126" s="30" t="s">
        <v>38</v>
      </c>
      <c r="T126" s="30">
        <f>IFERROR(VLOOKUP(S126,'[1]Parámetros Paula V'!$B$9:$D$10,2,0)," ")</f>
        <v>20</v>
      </c>
      <c r="U126" s="30" t="s">
        <v>38</v>
      </c>
      <c r="V126" s="30">
        <f>IFERROR(VLOOKUP(U126,'[1]Parámetros Paula V'!$B$11:$D$12,2,0)," ")</f>
        <v>100</v>
      </c>
      <c r="W126" s="30" t="s">
        <v>48</v>
      </c>
      <c r="X126" s="30">
        <f>IFERROR(VLOOKUP(W126,'[1]Parámetros Paula V'!$B$13:$D$16,2,0)," ")</f>
        <v>40</v>
      </c>
      <c r="Y126" s="30">
        <f>IFERROR((R126*'[1]Parámetros Paula V'!$D$7)+(T126*'[1]Parámetros Paula V'!$D$9)+(V126*'[1]Parámetros Paula V'!$D$11)+(X126*'[1]Parámetros Paula V'!$D$13)," ")</f>
        <v>57</v>
      </c>
      <c r="Z126" s="30" t="s">
        <v>38</v>
      </c>
      <c r="AA126" s="30">
        <f>IFERROR(VLOOKUP(Z126,'[1]Parámetros Paula V'!$B$18:$D$20,2,0)," ")</f>
        <v>100</v>
      </c>
      <c r="AB126" s="30" t="s">
        <v>39</v>
      </c>
      <c r="AC126" s="30">
        <f>IFERROR(IF(Q126="No",20,VLOOKUP(AB126,'[1]Parámetros Paula V'!$B$23:$D$27,2,0))," ")</f>
        <v>100</v>
      </c>
      <c r="AD126" s="30" t="s">
        <v>40</v>
      </c>
      <c r="AE126" s="30">
        <f>IFERROR(VLOOKUP(AD126,'[1]Parámetros Paula V'!$B$29:$D$31,2,0)," ")</f>
        <v>80</v>
      </c>
      <c r="AF126" s="30" t="s">
        <v>41</v>
      </c>
      <c r="AG126" s="30">
        <f>IFERROR(VLOOKUP(AF126,'[1]Parámetros Paula V'!$B$34:$D$36,2,0)," ")</f>
        <v>40</v>
      </c>
      <c r="AH126" s="30" t="s">
        <v>50</v>
      </c>
      <c r="AI126" s="30">
        <f>IFERROR(VLOOKUP(AH126,'[1]Parámetros Paula V'!$B$38:$D$41,2,0)," ")</f>
        <v>40</v>
      </c>
      <c r="AJ126" s="30" t="s">
        <v>51</v>
      </c>
      <c r="AK126" s="30">
        <f>IFERROR(VLOOKUP(AJ126,'[1]Parámetros Paula V'!$B$43:$D$45,2,0)," ")</f>
        <v>100</v>
      </c>
      <c r="AL126" s="30" t="s">
        <v>38</v>
      </c>
      <c r="AM126" s="30">
        <f>IFERROR(VLOOKUP(AL126,'[1]Parámetros Paula V'!$B$46:$D$50,2,0)," ")</f>
        <v>100</v>
      </c>
      <c r="AN126" s="30">
        <f>IFERROR(IF(Q126="No",20,(AE126*'[1]Parámetros Paula V'!$D$29)+(AG126*'[1]Parámetros Paula V'!$D$34)+(AI126*'[1]Parámetros Paula V'!$D$38)+(AK126*'[1]Parámetros Paula V'!$D$43)+(AM126*'[1]Parámetros Paula V'!$D$49))," ")</f>
        <v>79</v>
      </c>
      <c r="AO126" s="30">
        <f t="shared" si="3"/>
        <v>87.2</v>
      </c>
      <c r="AP126" s="28" t="str">
        <f>IF(AO126=" "," ",IF(AO126&lt;='[1]Parámetros Paula V'!$C$53,'[1]Parámetros Paula V'!$A$53,IF(AO126&lt;='[1]Parámetros Paula V'!$C$54,'[1]Parámetros Paula V'!$A$54,IF(AO126&lt;='[1]Parámetros Paula V'!$C$55,'[1]Parámetros Paula V'!$A$55,IF(AO126&lt;='[1]Parámetros Paula V'!$C$56,'[1]Parámetros Paula V'!$A$56,'[1]Parámetros Paula V'!$A$57)))))</f>
        <v>El control es óptimo, efectivo, eficiente, económicamente viable y ejecutándose adecuadamente.</v>
      </c>
      <c r="AQ126" s="31"/>
      <c r="AR126" s="32"/>
      <c r="AS126" s="32"/>
      <c r="AT126" s="31" t="s">
        <v>786</v>
      </c>
    </row>
    <row r="127" spans="1:46" ht="71.25" x14ac:dyDescent="0.2">
      <c r="A127" s="2" t="s">
        <v>331</v>
      </c>
      <c r="B127" s="28" t="s">
        <v>332</v>
      </c>
      <c r="C127" s="33" t="s">
        <v>171</v>
      </c>
      <c r="D127" s="34">
        <v>45462</v>
      </c>
      <c r="E127" s="28">
        <v>1</v>
      </c>
      <c r="F127" s="28" t="str">
        <f>VLOOKUP(E127,[1]Áreas!$D$1:$E$6,2,0)</f>
        <v>Raro</v>
      </c>
      <c r="G127" s="28">
        <v>5</v>
      </c>
      <c r="H127" s="28" t="str">
        <f>VLOOKUP(G127,[1]Áreas!$I$1:$J$6,2,0)</f>
        <v>Moderado</v>
      </c>
      <c r="I127" s="28">
        <f t="shared" si="2"/>
        <v>5</v>
      </c>
      <c r="J127" s="28" t="str">
        <f>IFERROR(VLOOKUP(CONCATENATE(F127,H127),[1]Áreas!$E$8:$F$33,2,0)," ")</f>
        <v>Medio</v>
      </c>
      <c r="K127" s="28" t="s">
        <v>333</v>
      </c>
      <c r="L127" s="28" t="s">
        <v>35</v>
      </c>
      <c r="M127" s="28" t="s">
        <v>115</v>
      </c>
      <c r="N127" s="28" t="s">
        <v>171</v>
      </c>
      <c r="O127" s="28" t="s">
        <v>37</v>
      </c>
      <c r="P127" s="30">
        <f>IFERROR(VLOOKUP(O127,'[1]Parámetros Paula V'!$B$2:$D$6,2,0)," ")</f>
        <v>80</v>
      </c>
      <c r="Q127" s="30" t="s">
        <v>38</v>
      </c>
      <c r="R127" s="30">
        <f>IFERROR(VLOOKUP(Q127,'[1]Parámetros Paula V'!$B$7:$D$8,2,0)," ")</f>
        <v>100</v>
      </c>
      <c r="S127" s="30" t="s">
        <v>38</v>
      </c>
      <c r="T127" s="30">
        <f>IFERROR(VLOOKUP(S127,'[1]Parámetros Paula V'!$B$9:$D$10,2,0)," ")</f>
        <v>20</v>
      </c>
      <c r="U127" s="30" t="s">
        <v>38</v>
      </c>
      <c r="V127" s="30">
        <f>IFERROR(VLOOKUP(U127,'[1]Parámetros Paula V'!$B$11:$D$12,2,0)," ")</f>
        <v>100</v>
      </c>
      <c r="W127" s="30" t="s">
        <v>48</v>
      </c>
      <c r="X127" s="30">
        <f>IFERROR(VLOOKUP(W127,'[1]Parámetros Paula V'!$B$13:$D$16,2,0)," ")</f>
        <v>40</v>
      </c>
      <c r="Y127" s="30">
        <f>IFERROR((R127*'[1]Parámetros Paula V'!$D$7)+(T127*'[1]Parámetros Paula V'!$D$9)+(V127*'[1]Parámetros Paula V'!$D$11)+(X127*'[1]Parámetros Paula V'!$D$13)," ")</f>
        <v>57</v>
      </c>
      <c r="Z127" s="30" t="s">
        <v>38</v>
      </c>
      <c r="AA127" s="30">
        <f>IFERROR(VLOOKUP(Z127,'[1]Parámetros Paula V'!$B$18:$D$20,2,0)," ")</f>
        <v>100</v>
      </c>
      <c r="AB127" s="30" t="s">
        <v>39</v>
      </c>
      <c r="AC127" s="30">
        <f>IFERROR(IF(Q127="No",20,VLOOKUP(AB127,'[1]Parámetros Paula V'!$B$23:$D$27,2,0))," ")</f>
        <v>100</v>
      </c>
      <c r="AD127" s="30" t="s">
        <v>40</v>
      </c>
      <c r="AE127" s="30">
        <f>IFERROR(VLOOKUP(AD127,'[1]Parámetros Paula V'!$B$29:$D$31,2,0)," ")</f>
        <v>80</v>
      </c>
      <c r="AF127" s="30" t="s">
        <v>41</v>
      </c>
      <c r="AG127" s="30">
        <f>IFERROR(VLOOKUP(AF127,'[1]Parámetros Paula V'!$B$34:$D$36,2,0)," ")</f>
        <v>40</v>
      </c>
      <c r="AH127" s="30" t="s">
        <v>50</v>
      </c>
      <c r="AI127" s="30">
        <f>IFERROR(VLOOKUP(AH127,'[1]Parámetros Paula V'!$B$38:$D$41,2,0)," ")</f>
        <v>40</v>
      </c>
      <c r="AJ127" s="30" t="s">
        <v>51</v>
      </c>
      <c r="AK127" s="30">
        <f>IFERROR(VLOOKUP(AJ127,'[1]Parámetros Paula V'!$B$43:$D$45,2,0)," ")</f>
        <v>100</v>
      </c>
      <c r="AL127" s="30" t="s">
        <v>38</v>
      </c>
      <c r="AM127" s="30">
        <f>IFERROR(VLOOKUP(AL127,'[1]Parámetros Paula V'!$B$46:$D$50,2,0)," ")</f>
        <v>100</v>
      </c>
      <c r="AN127" s="30">
        <f>IFERROR(IF(Q127="No",20,(AE127*'[1]Parámetros Paula V'!$D$29)+(AG127*'[1]Parámetros Paula V'!$D$34)+(AI127*'[1]Parámetros Paula V'!$D$38)+(AK127*'[1]Parámetros Paula V'!$D$43)+(AM127*'[1]Parámetros Paula V'!$D$49))," ")</f>
        <v>79</v>
      </c>
      <c r="AO127" s="30">
        <f t="shared" si="3"/>
        <v>83.2</v>
      </c>
      <c r="AP127" s="28" t="str">
        <f>IF(AO127=" "," ",IF(AO127&lt;='[1]Parámetros Paula V'!$C$53,'[1]Parámetros Paula V'!$A$53,IF(AO127&lt;='[1]Parámetros Paula V'!$C$54,'[1]Parámetros Paula V'!$A$54,IF(AO127&lt;='[1]Parámetros Paula V'!$C$55,'[1]Parámetros Paula V'!$A$55,IF(AO127&lt;='[1]Parámetros Paula V'!$C$56,'[1]Parámetros Paula V'!$A$56,'[1]Parámetros Paula V'!$A$57)))))</f>
        <v>El control es óptimo, efectivo, eficiente, económicamente viable y ejecutándose adecuadamente.</v>
      </c>
      <c r="AQ127" s="31"/>
      <c r="AR127" s="32"/>
      <c r="AS127" s="32"/>
      <c r="AT127" s="31" t="s">
        <v>787</v>
      </c>
    </row>
    <row r="128" spans="1:46" ht="71.25" x14ac:dyDescent="0.2">
      <c r="A128" s="2" t="s">
        <v>334</v>
      </c>
      <c r="B128" s="28" t="s">
        <v>335</v>
      </c>
      <c r="C128" s="33" t="s">
        <v>171</v>
      </c>
      <c r="D128" s="34">
        <v>45462</v>
      </c>
      <c r="E128" s="28">
        <v>2</v>
      </c>
      <c r="F128" s="28" t="str">
        <f>VLOOKUP(E128,[1]Áreas!$D$1:$E$6,2,0)</f>
        <v>Improbable</v>
      </c>
      <c r="G128" s="28">
        <v>5</v>
      </c>
      <c r="H128" s="28" t="str">
        <f>VLOOKUP(G128,[1]Áreas!$I$1:$J$6,2,0)</f>
        <v>Moderado</v>
      </c>
      <c r="I128" s="28">
        <f t="shared" si="2"/>
        <v>10</v>
      </c>
      <c r="J128" s="28" t="str">
        <f>IFERROR(VLOOKUP(CONCATENATE(F128,H128),[1]Áreas!$E$8:$F$33,2,0)," ")</f>
        <v>Medio</v>
      </c>
      <c r="K128" s="28" t="s">
        <v>336</v>
      </c>
      <c r="L128" s="28" t="s">
        <v>35</v>
      </c>
      <c r="M128" s="28" t="s">
        <v>115</v>
      </c>
      <c r="N128" s="28" t="s">
        <v>171</v>
      </c>
      <c r="O128" s="28" t="s">
        <v>37</v>
      </c>
      <c r="P128" s="30">
        <f>IFERROR(VLOOKUP(O128,'[1]Parámetros Paula V'!$B$2:$D$6,2,0)," ")</f>
        <v>80</v>
      </c>
      <c r="Q128" s="30" t="s">
        <v>38</v>
      </c>
      <c r="R128" s="30">
        <f>IFERROR(VLOOKUP(Q128,'[1]Parámetros Paula V'!$B$7:$D$8,2,0)," ")</f>
        <v>100</v>
      </c>
      <c r="S128" s="30" t="s">
        <v>47</v>
      </c>
      <c r="T128" s="30">
        <f>IFERROR(VLOOKUP(S128,'[1]Parámetros Paula V'!$B$9:$D$10,2,0)," ")</f>
        <v>100</v>
      </c>
      <c r="U128" s="30" t="s">
        <v>38</v>
      </c>
      <c r="V128" s="30">
        <f>IFERROR(VLOOKUP(U128,'[1]Parámetros Paula V'!$B$11:$D$12,2,0)," ")</f>
        <v>100</v>
      </c>
      <c r="W128" s="30" t="s">
        <v>38</v>
      </c>
      <c r="X128" s="30">
        <f>IFERROR(VLOOKUP(W128,'[1]Parámetros Paula V'!$B$13:$D$16,2,0)," ")</f>
        <v>100</v>
      </c>
      <c r="Y128" s="30">
        <f>IFERROR((R128*'[1]Parámetros Paula V'!$D$7)+(T128*'[1]Parámetros Paula V'!$D$9)+(V128*'[1]Parámetros Paula V'!$D$11)+(X128*'[1]Parámetros Paula V'!$D$13)," ")</f>
        <v>100</v>
      </c>
      <c r="Z128" s="30" t="s">
        <v>38</v>
      </c>
      <c r="AA128" s="30">
        <f>IFERROR(VLOOKUP(Z128,'[1]Parámetros Paula V'!$B$18:$D$20,2,0)," ")</f>
        <v>100</v>
      </c>
      <c r="AB128" s="30" t="s">
        <v>39</v>
      </c>
      <c r="AC128" s="30">
        <f>IFERROR(IF(Q128="No",20,VLOOKUP(AB128,'[1]Parámetros Paula V'!$B$23:$D$27,2,0))," ")</f>
        <v>100</v>
      </c>
      <c r="AD128" s="30" t="s">
        <v>40</v>
      </c>
      <c r="AE128" s="30">
        <f>IFERROR(VLOOKUP(AD128,'[1]Parámetros Paula V'!$B$29:$D$31,2,0)," ")</f>
        <v>80</v>
      </c>
      <c r="AF128" s="30" t="s">
        <v>41</v>
      </c>
      <c r="AG128" s="30">
        <f>IFERROR(VLOOKUP(AF128,'[1]Parámetros Paula V'!$B$34:$D$36,2,0)," ")</f>
        <v>40</v>
      </c>
      <c r="AH128" s="30" t="s">
        <v>50</v>
      </c>
      <c r="AI128" s="30">
        <f>IFERROR(VLOOKUP(AH128,'[1]Parámetros Paula V'!$B$38:$D$41,2,0)," ")</f>
        <v>40</v>
      </c>
      <c r="AJ128" s="30" t="s">
        <v>51</v>
      </c>
      <c r="AK128" s="30">
        <f>IFERROR(VLOOKUP(AJ128,'[1]Parámetros Paula V'!$B$43:$D$45,2,0)," ")</f>
        <v>100</v>
      </c>
      <c r="AL128" s="30" t="s">
        <v>38</v>
      </c>
      <c r="AM128" s="30">
        <f>IFERROR(VLOOKUP(AL128,'[1]Parámetros Paula V'!$B$46:$D$50,2,0)," ")</f>
        <v>100</v>
      </c>
      <c r="AN128" s="30">
        <f>IFERROR(IF(Q128="No",20,(AE128*'[1]Parámetros Paula V'!$D$29)+(AG128*'[1]Parámetros Paula V'!$D$34)+(AI128*'[1]Parámetros Paula V'!$D$38)+(AK128*'[1]Parámetros Paula V'!$D$43)+(AM128*'[1]Parámetros Paula V'!$D$49))," ")</f>
        <v>79</v>
      </c>
      <c r="AO128" s="30">
        <f t="shared" si="3"/>
        <v>91.8</v>
      </c>
      <c r="AP128" s="28" t="str">
        <f>IF(AO128=" "," ",IF(AO128&lt;='[1]Parámetros Paula V'!$C$53,'[1]Parámetros Paula V'!$A$53,IF(AO128&lt;='[1]Parámetros Paula V'!$C$54,'[1]Parámetros Paula V'!$A$54,IF(AO128&lt;='[1]Parámetros Paula V'!$C$55,'[1]Parámetros Paula V'!$A$55,IF(AO128&lt;='[1]Parámetros Paula V'!$C$56,'[1]Parámetros Paula V'!$A$56,'[1]Parámetros Paula V'!$A$57)))))</f>
        <v>El control es óptimo, efectivo, eficiente, económicamente viable y ejecutándose adecuadamente.</v>
      </c>
      <c r="AQ128" s="31"/>
      <c r="AR128" s="32"/>
      <c r="AS128" s="32"/>
      <c r="AT128" s="31" t="s">
        <v>788</v>
      </c>
    </row>
    <row r="129" spans="1:46" ht="71.25" x14ac:dyDescent="0.2">
      <c r="A129" s="2" t="s">
        <v>334</v>
      </c>
      <c r="B129" s="28" t="s">
        <v>335</v>
      </c>
      <c r="C129" s="33" t="s">
        <v>171</v>
      </c>
      <c r="D129" s="34">
        <v>45462</v>
      </c>
      <c r="E129" s="28">
        <v>2</v>
      </c>
      <c r="F129" s="28" t="str">
        <f>VLOOKUP(E129,[1]Áreas!$D$1:$E$6,2,0)</f>
        <v>Improbable</v>
      </c>
      <c r="G129" s="28">
        <v>5</v>
      </c>
      <c r="H129" s="28" t="str">
        <f>VLOOKUP(G129,[1]Áreas!$I$1:$J$6,2,0)</f>
        <v>Moderado</v>
      </c>
      <c r="I129" s="28">
        <f t="shared" si="2"/>
        <v>10</v>
      </c>
      <c r="J129" s="28" t="str">
        <f>IFERROR(VLOOKUP(CONCATENATE(F129,H129),[1]Áreas!$E$8:$F$33,2,0)," ")</f>
        <v>Medio</v>
      </c>
      <c r="K129" s="28" t="s">
        <v>789</v>
      </c>
      <c r="L129" s="28" t="s">
        <v>35</v>
      </c>
      <c r="M129" s="28" t="s">
        <v>115</v>
      </c>
      <c r="N129" s="28" t="s">
        <v>171</v>
      </c>
      <c r="O129" s="28" t="s">
        <v>58</v>
      </c>
      <c r="P129" s="30">
        <f>IFERROR(VLOOKUP(O129,'[1]Parámetros Paula V'!$B$2:$D$6,2,0)," ")</f>
        <v>100</v>
      </c>
      <c r="Q129" s="30" t="s">
        <v>38</v>
      </c>
      <c r="R129" s="30">
        <f>IFERROR(VLOOKUP(Q129,'[1]Parámetros Paula V'!$B$7:$D$8,2,0)," ")</f>
        <v>100</v>
      </c>
      <c r="S129" s="30" t="s">
        <v>38</v>
      </c>
      <c r="T129" s="30">
        <f>IFERROR(VLOOKUP(S129,'[1]Parámetros Paula V'!$B$9:$D$10,2,0)," ")</f>
        <v>20</v>
      </c>
      <c r="U129" s="30" t="s">
        <v>38</v>
      </c>
      <c r="V129" s="30">
        <f>IFERROR(VLOOKUP(U129,'[1]Parámetros Paula V'!$B$11:$D$12,2,0)," ")</f>
        <v>100</v>
      </c>
      <c r="W129" s="30" t="s">
        <v>47</v>
      </c>
      <c r="X129" s="30">
        <f>IFERROR(VLOOKUP(W129,'[1]Parámetros Paula V'!$B$13:$D$16,2,0)," ")</f>
        <v>20</v>
      </c>
      <c r="Y129" s="30">
        <f>IFERROR((R129*'[1]Parámetros Paula V'!$D$7)+(T129*'[1]Parámetros Paula V'!$D$9)+(V129*'[1]Parámetros Paula V'!$D$11)+(X129*'[1]Parámetros Paula V'!$D$13)," ")</f>
        <v>52</v>
      </c>
      <c r="Z129" s="30" t="s">
        <v>38</v>
      </c>
      <c r="AA129" s="30">
        <f>IFERROR(VLOOKUP(Z129,'[1]Parámetros Paula V'!$B$18:$D$20,2,0)," ")</f>
        <v>100</v>
      </c>
      <c r="AB129" s="30" t="s">
        <v>39</v>
      </c>
      <c r="AC129" s="30">
        <f>IFERROR(IF(Q129="No",20,VLOOKUP(AB129,'[1]Parámetros Paula V'!$B$23:$D$27,2,0))," ")</f>
        <v>100</v>
      </c>
      <c r="AD129" s="30" t="s">
        <v>40</v>
      </c>
      <c r="AE129" s="30">
        <f>IFERROR(VLOOKUP(AD129,'[1]Parámetros Paula V'!$B$29:$D$31,2,0)," ")</f>
        <v>80</v>
      </c>
      <c r="AF129" s="30" t="s">
        <v>41</v>
      </c>
      <c r="AG129" s="30">
        <f>IFERROR(VLOOKUP(AF129,'[1]Parámetros Paula V'!$B$34:$D$36,2,0)," ")</f>
        <v>40</v>
      </c>
      <c r="AH129" s="30" t="s">
        <v>50</v>
      </c>
      <c r="AI129" s="30">
        <f>IFERROR(VLOOKUP(AH129,'[1]Parámetros Paula V'!$B$38:$D$41,2,0)," ")</f>
        <v>40</v>
      </c>
      <c r="AJ129" s="30" t="s">
        <v>51</v>
      </c>
      <c r="AK129" s="30">
        <f>IFERROR(VLOOKUP(AJ129,'[1]Parámetros Paula V'!$B$43:$D$45,2,0)," ")</f>
        <v>100</v>
      </c>
      <c r="AL129" s="30" t="s">
        <v>38</v>
      </c>
      <c r="AM129" s="30">
        <f>IFERROR(VLOOKUP(AL129,'[1]Parámetros Paula V'!$B$46:$D$50,2,0)," ")</f>
        <v>100</v>
      </c>
      <c r="AN129" s="30">
        <f>IFERROR(IF(Q129="No",20,(AE129*'[1]Parámetros Paula V'!$D$29)+(AG129*'[1]Parámetros Paula V'!$D$34)+(AI129*'[1]Parámetros Paula V'!$D$38)+(AK129*'[1]Parámetros Paula V'!$D$43)+(AM129*'[1]Parámetros Paula V'!$D$49))," ")</f>
        <v>79</v>
      </c>
      <c r="AO129" s="30">
        <f t="shared" si="3"/>
        <v>86.2</v>
      </c>
      <c r="AP129" s="28" t="str">
        <f>IF(AO129=" "," ",IF(AO129&lt;='[1]Parámetros Paula V'!$C$53,'[1]Parámetros Paula V'!$A$53,IF(AO129&lt;='[1]Parámetros Paula V'!$C$54,'[1]Parámetros Paula V'!$A$54,IF(AO129&lt;='[1]Parámetros Paula V'!$C$55,'[1]Parámetros Paula V'!$A$55,IF(AO129&lt;='[1]Parámetros Paula V'!$C$56,'[1]Parámetros Paula V'!$A$56,'[1]Parámetros Paula V'!$A$57)))))</f>
        <v>El control es óptimo, efectivo, eficiente, económicamente viable y ejecutándose adecuadamente.</v>
      </c>
      <c r="AQ129" s="31"/>
      <c r="AR129" s="32"/>
      <c r="AS129" s="32"/>
      <c r="AT129" s="31" t="s">
        <v>337</v>
      </c>
    </row>
    <row r="130" spans="1:46" ht="57" x14ac:dyDescent="0.2">
      <c r="A130" s="2" t="s">
        <v>338</v>
      </c>
      <c r="B130" s="28" t="s">
        <v>339</v>
      </c>
      <c r="C130" s="33" t="s">
        <v>171</v>
      </c>
      <c r="D130" s="34">
        <v>45462</v>
      </c>
      <c r="E130" s="28">
        <v>4</v>
      </c>
      <c r="F130" s="28" t="str">
        <f>VLOOKUP(E130,[1]Áreas!$D$1:$E$6,2,0)</f>
        <v>Probable</v>
      </c>
      <c r="G130" s="28">
        <v>2</v>
      </c>
      <c r="H130" s="28" t="str">
        <f>VLOOKUP(G130,[1]Áreas!$I$1:$J$6,2,0)</f>
        <v>Menor</v>
      </c>
      <c r="I130" s="28">
        <f t="shared" si="2"/>
        <v>8</v>
      </c>
      <c r="J130" s="28" t="str">
        <f>IFERROR(VLOOKUP(CONCATENATE(F130,H130),[1]Áreas!$E$8:$F$33,2,0)," ")</f>
        <v>Medio</v>
      </c>
      <c r="K130" s="28" t="s">
        <v>340</v>
      </c>
      <c r="L130" s="28" t="s">
        <v>35</v>
      </c>
      <c r="M130" s="28" t="s">
        <v>115</v>
      </c>
      <c r="N130" s="28" t="s">
        <v>171</v>
      </c>
      <c r="O130" s="28" t="s">
        <v>58</v>
      </c>
      <c r="P130" s="30">
        <f>IFERROR(VLOOKUP(O130,'[1]Parámetros Paula V'!$B$2:$D$6,2,0)," ")</f>
        <v>100</v>
      </c>
      <c r="Q130" s="30" t="s">
        <v>38</v>
      </c>
      <c r="R130" s="30">
        <f>IFERROR(VLOOKUP(Q130,'[1]Parámetros Paula V'!$B$7:$D$8,2,0)," ")</f>
        <v>100</v>
      </c>
      <c r="S130" s="30" t="s">
        <v>38</v>
      </c>
      <c r="T130" s="30">
        <f>IFERROR(VLOOKUP(S130,'[1]Parámetros Paula V'!$B$9:$D$10,2,0)," ")</f>
        <v>20</v>
      </c>
      <c r="U130" s="30" t="s">
        <v>38</v>
      </c>
      <c r="V130" s="30">
        <f>IFERROR(VLOOKUP(U130,'[1]Parámetros Paula V'!$B$11:$D$12,2,0)," ")</f>
        <v>100</v>
      </c>
      <c r="W130" s="30" t="s">
        <v>48</v>
      </c>
      <c r="X130" s="30">
        <f>IFERROR(VLOOKUP(W130,'[1]Parámetros Paula V'!$B$13:$D$16,2,0)," ")</f>
        <v>40</v>
      </c>
      <c r="Y130" s="30">
        <f>IFERROR((R130*'[1]Parámetros Paula V'!$D$7)+(T130*'[1]Parámetros Paula V'!$D$9)+(V130*'[1]Parámetros Paula V'!$D$11)+(X130*'[1]Parámetros Paula V'!$D$13)," ")</f>
        <v>57</v>
      </c>
      <c r="Z130" s="30" t="s">
        <v>38</v>
      </c>
      <c r="AA130" s="30">
        <f>IFERROR(VLOOKUP(Z130,'[1]Parámetros Paula V'!$B$18:$D$20,2,0)," ")</f>
        <v>100</v>
      </c>
      <c r="AB130" s="30" t="s">
        <v>39</v>
      </c>
      <c r="AC130" s="30">
        <f>IFERROR(IF(Q130="No",20,VLOOKUP(AB130,'[1]Parámetros Paula V'!$B$23:$D$27,2,0))," ")</f>
        <v>100</v>
      </c>
      <c r="AD130" s="30" t="s">
        <v>40</v>
      </c>
      <c r="AE130" s="30">
        <f>IFERROR(VLOOKUP(AD130,'[1]Parámetros Paula V'!$B$29:$D$31,2,0)," ")</f>
        <v>80</v>
      </c>
      <c r="AF130" s="30" t="s">
        <v>55</v>
      </c>
      <c r="AG130" s="30">
        <f>IFERROR(VLOOKUP(AF130,'[1]Parámetros Paula V'!$B$34:$D$36,2,0)," ")</f>
        <v>80</v>
      </c>
      <c r="AH130" s="30" t="s">
        <v>50</v>
      </c>
      <c r="AI130" s="30">
        <f>IFERROR(VLOOKUP(AH130,'[1]Parámetros Paula V'!$B$38:$D$41,2,0)," ")</f>
        <v>40</v>
      </c>
      <c r="AJ130" s="30" t="s">
        <v>51</v>
      </c>
      <c r="AK130" s="30">
        <f>IFERROR(VLOOKUP(AJ130,'[1]Parámetros Paula V'!$B$43:$D$45,2,0)," ")</f>
        <v>100</v>
      </c>
      <c r="AL130" s="30" t="s">
        <v>38</v>
      </c>
      <c r="AM130" s="30">
        <f>IFERROR(VLOOKUP(AL130,'[1]Parámetros Paula V'!$B$46:$D$50,2,0)," ")</f>
        <v>100</v>
      </c>
      <c r="AN130" s="30">
        <f>IFERROR(IF(Q130="No",20,(AE130*'[1]Parámetros Paula V'!$D$29)+(AG130*'[1]Parámetros Paula V'!$D$34)+(AI130*'[1]Parámetros Paula V'!$D$38)+(AK130*'[1]Parámetros Paula V'!$D$43)+(AM130*'[1]Parámetros Paula V'!$D$49))," ")</f>
        <v>82</v>
      </c>
      <c r="AO130" s="30">
        <f t="shared" si="3"/>
        <v>87.8</v>
      </c>
      <c r="AP130" s="28" t="str">
        <f>IF(AO130=" "," ",IF(AO130&lt;='[1]Parámetros Paula V'!$C$53,'[1]Parámetros Paula V'!$A$53,IF(AO130&lt;='[1]Parámetros Paula V'!$C$54,'[1]Parámetros Paula V'!$A$54,IF(AO130&lt;='[1]Parámetros Paula V'!$C$55,'[1]Parámetros Paula V'!$A$55,IF(AO130&lt;='[1]Parámetros Paula V'!$C$56,'[1]Parámetros Paula V'!$A$56,'[1]Parámetros Paula V'!$A$57)))))</f>
        <v>El control es óptimo, efectivo, eficiente, económicamente viable y ejecutándose adecuadamente.</v>
      </c>
      <c r="AQ130" s="31"/>
      <c r="AR130" s="32"/>
      <c r="AS130" s="32"/>
      <c r="AT130" s="31" t="s">
        <v>341</v>
      </c>
    </row>
    <row r="131" spans="1:46" ht="57" x14ac:dyDescent="0.2">
      <c r="A131" s="2" t="s">
        <v>338</v>
      </c>
      <c r="B131" s="28" t="s">
        <v>339</v>
      </c>
      <c r="C131" s="33" t="s">
        <v>171</v>
      </c>
      <c r="D131" s="34">
        <v>45462</v>
      </c>
      <c r="E131" s="28">
        <v>4</v>
      </c>
      <c r="F131" s="28" t="str">
        <f>VLOOKUP(E131,[1]Áreas!$D$1:$E$6,2,0)</f>
        <v>Probable</v>
      </c>
      <c r="G131" s="28">
        <v>2</v>
      </c>
      <c r="H131" s="28" t="str">
        <f>VLOOKUP(G131,[1]Áreas!$I$1:$J$6,2,0)</f>
        <v>Menor</v>
      </c>
      <c r="I131" s="28">
        <f t="shared" si="2"/>
        <v>8</v>
      </c>
      <c r="J131" s="28" t="str">
        <f>IFERROR(VLOOKUP(CONCATENATE(F131,H131),[1]Áreas!$E$8:$F$33,2,0)," ")</f>
        <v>Medio</v>
      </c>
      <c r="K131" s="28" t="s">
        <v>790</v>
      </c>
      <c r="L131" s="28" t="s">
        <v>35</v>
      </c>
      <c r="M131" s="28" t="s">
        <v>115</v>
      </c>
      <c r="N131" s="28" t="s">
        <v>171</v>
      </c>
      <c r="O131" s="28" t="s">
        <v>37</v>
      </c>
      <c r="P131" s="30">
        <f>IFERROR(VLOOKUP(O131,'[1]Parámetros Paula V'!$B$2:$D$6,2,0)," ")</f>
        <v>80</v>
      </c>
      <c r="Q131" s="30" t="s">
        <v>38</v>
      </c>
      <c r="R131" s="30">
        <f>IFERROR(VLOOKUP(Q131,'[1]Parámetros Paula V'!$B$7:$D$8,2,0)," ")</f>
        <v>100</v>
      </c>
      <c r="S131" s="30" t="s">
        <v>38</v>
      </c>
      <c r="T131" s="30">
        <f>IFERROR(VLOOKUP(S131,'[1]Parámetros Paula V'!$B$9:$D$10,2,0)," ")</f>
        <v>20</v>
      </c>
      <c r="U131" s="30" t="s">
        <v>38</v>
      </c>
      <c r="V131" s="30">
        <f>IFERROR(VLOOKUP(U131,'[1]Parámetros Paula V'!$B$11:$D$12,2,0)," ")</f>
        <v>100</v>
      </c>
      <c r="W131" s="30" t="s">
        <v>48</v>
      </c>
      <c r="X131" s="30">
        <f>IFERROR(VLOOKUP(W131,'[1]Parámetros Paula V'!$B$13:$D$16,2,0)," ")</f>
        <v>40</v>
      </c>
      <c r="Y131" s="30">
        <f>IFERROR((R131*'[1]Parámetros Paula V'!$D$7)+(T131*'[1]Parámetros Paula V'!$D$9)+(V131*'[1]Parámetros Paula V'!$D$11)+(X131*'[1]Parámetros Paula V'!$D$13)," ")</f>
        <v>57</v>
      </c>
      <c r="Z131" s="30" t="s">
        <v>38</v>
      </c>
      <c r="AA131" s="30">
        <f>IFERROR(VLOOKUP(Z131,'[1]Parámetros Paula V'!$B$18:$D$20,2,0)," ")</f>
        <v>100</v>
      </c>
      <c r="AB131" s="30" t="s">
        <v>39</v>
      </c>
      <c r="AC131" s="30">
        <f>IFERROR(IF(Q131="No",20,VLOOKUP(AB131,'[1]Parámetros Paula V'!$B$23:$D$27,2,0))," ")</f>
        <v>100</v>
      </c>
      <c r="AD131" s="30" t="s">
        <v>40</v>
      </c>
      <c r="AE131" s="30">
        <f>IFERROR(VLOOKUP(AD131,'[1]Parámetros Paula V'!$B$29:$D$31,2,0)," ")</f>
        <v>80</v>
      </c>
      <c r="AF131" s="30" t="s">
        <v>41</v>
      </c>
      <c r="AG131" s="30">
        <f>IFERROR(VLOOKUP(AF131,'[1]Parámetros Paula V'!$B$34:$D$36,2,0)," ")</f>
        <v>40</v>
      </c>
      <c r="AH131" s="30" t="s">
        <v>50</v>
      </c>
      <c r="AI131" s="30">
        <f>IFERROR(VLOOKUP(AH131,'[1]Parámetros Paula V'!$B$38:$D$41,2,0)," ")</f>
        <v>40</v>
      </c>
      <c r="AJ131" s="30" t="s">
        <v>51</v>
      </c>
      <c r="AK131" s="30">
        <f>IFERROR(VLOOKUP(AJ131,'[1]Parámetros Paula V'!$B$43:$D$45,2,0)," ")</f>
        <v>100</v>
      </c>
      <c r="AL131" s="30" t="s">
        <v>38</v>
      </c>
      <c r="AM131" s="30">
        <f>IFERROR(VLOOKUP(AL131,'[1]Parámetros Paula V'!$B$46:$D$50,2,0)," ")</f>
        <v>100</v>
      </c>
      <c r="AN131" s="30">
        <f>IFERROR(IF(Q131="No",20,(AE131*'[1]Parámetros Paula V'!$D$29)+(AG131*'[1]Parámetros Paula V'!$D$34)+(AI131*'[1]Parámetros Paula V'!$D$38)+(AK131*'[1]Parámetros Paula V'!$D$43)+(AM131*'[1]Parámetros Paula V'!$D$49))," ")</f>
        <v>79</v>
      </c>
      <c r="AO131" s="30">
        <f t="shared" si="3"/>
        <v>83.2</v>
      </c>
      <c r="AP131" s="28" t="str">
        <f>IF(AO131=" "," ",IF(AO131&lt;='[1]Parámetros Paula V'!$C$53,'[1]Parámetros Paula V'!$A$53,IF(AO131&lt;='[1]Parámetros Paula V'!$C$54,'[1]Parámetros Paula V'!$A$54,IF(AO131&lt;='[1]Parámetros Paula V'!$C$55,'[1]Parámetros Paula V'!$A$55,IF(AO131&lt;='[1]Parámetros Paula V'!$C$56,'[1]Parámetros Paula V'!$A$56,'[1]Parámetros Paula V'!$A$57)))))</f>
        <v>El control es óptimo, efectivo, eficiente, económicamente viable y ejecutándose adecuadamente.</v>
      </c>
      <c r="AQ131" s="31"/>
      <c r="AR131" s="32"/>
      <c r="AS131" s="32"/>
      <c r="AT131" s="31" t="s">
        <v>791</v>
      </c>
    </row>
    <row r="132" spans="1:46" ht="100.5" customHeight="1" x14ac:dyDescent="0.2">
      <c r="A132" s="2" t="s">
        <v>338</v>
      </c>
      <c r="B132" s="28" t="s">
        <v>339</v>
      </c>
      <c r="C132" s="33" t="s">
        <v>171</v>
      </c>
      <c r="D132" s="34">
        <v>45462</v>
      </c>
      <c r="E132" s="28">
        <v>4</v>
      </c>
      <c r="F132" s="28" t="str">
        <f>VLOOKUP(E132,[1]Áreas!$D$1:$E$6,2,0)</f>
        <v>Probable</v>
      </c>
      <c r="G132" s="28">
        <v>2</v>
      </c>
      <c r="H132" s="28" t="str">
        <f>VLOOKUP(G132,[1]Áreas!$I$1:$J$6,2,0)</f>
        <v>Menor</v>
      </c>
      <c r="I132" s="28">
        <f t="shared" ref="I132:I195" si="4">+E132*G132</f>
        <v>8</v>
      </c>
      <c r="J132" s="28" t="str">
        <f>IFERROR(VLOOKUP(CONCATENATE(F132,H132),[1]Áreas!$E$8:$F$33,2,0)," ")</f>
        <v>Medio</v>
      </c>
      <c r="K132" s="28" t="s">
        <v>792</v>
      </c>
      <c r="L132" s="28" t="s">
        <v>35</v>
      </c>
      <c r="M132" s="28" t="s">
        <v>115</v>
      </c>
      <c r="N132" s="28" t="s">
        <v>171</v>
      </c>
      <c r="O132" s="28" t="s">
        <v>37</v>
      </c>
      <c r="P132" s="30">
        <f>IFERROR(VLOOKUP(O132,'[1]Parámetros Paula V'!$B$2:$D$6,2,0)," ")</f>
        <v>80</v>
      </c>
      <c r="Q132" s="30" t="s">
        <v>38</v>
      </c>
      <c r="R132" s="30">
        <f>IFERROR(VLOOKUP(Q132,'[1]Parámetros Paula V'!$B$7:$D$8,2,0)," ")</f>
        <v>100</v>
      </c>
      <c r="S132" s="30" t="s">
        <v>47</v>
      </c>
      <c r="T132" s="30">
        <f>IFERROR(VLOOKUP(S132,'[1]Parámetros Paula V'!$B$9:$D$10,2,0)," ")</f>
        <v>100</v>
      </c>
      <c r="U132" s="30" t="s">
        <v>38</v>
      </c>
      <c r="V132" s="30">
        <f>IFERROR(VLOOKUP(U132,'[1]Parámetros Paula V'!$B$11:$D$12,2,0)," ")</f>
        <v>100</v>
      </c>
      <c r="W132" s="30" t="s">
        <v>48</v>
      </c>
      <c r="X132" s="30">
        <f>IFERROR(VLOOKUP(W132,'[1]Parámetros Paula V'!$B$13:$D$16,2,0)," ")</f>
        <v>40</v>
      </c>
      <c r="Y132" s="30">
        <f>IFERROR((R132*'[1]Parámetros Paula V'!$D$7)+(T132*'[1]Parámetros Paula V'!$D$9)+(V132*'[1]Parámetros Paula V'!$D$11)+(X132*'[1]Parámetros Paula V'!$D$13)," ")</f>
        <v>85</v>
      </c>
      <c r="Z132" s="30" t="s">
        <v>38</v>
      </c>
      <c r="AA132" s="30">
        <f>IFERROR(VLOOKUP(Z132,'[1]Parámetros Paula V'!$B$18:$D$20,2,0)," ")</f>
        <v>100</v>
      </c>
      <c r="AB132" s="30" t="s">
        <v>39</v>
      </c>
      <c r="AC132" s="30">
        <f>IFERROR(IF(Q132="No",20,VLOOKUP(AB132,'[1]Parámetros Paula V'!$B$23:$D$27,2,0))," ")</f>
        <v>100</v>
      </c>
      <c r="AD132" s="30" t="s">
        <v>40</v>
      </c>
      <c r="AE132" s="30">
        <f>IFERROR(VLOOKUP(AD132,'[1]Parámetros Paula V'!$B$29:$D$31,2,0)," ")</f>
        <v>80</v>
      </c>
      <c r="AF132" s="30" t="s">
        <v>41</v>
      </c>
      <c r="AG132" s="30">
        <f>IFERROR(VLOOKUP(AF132,'[1]Parámetros Paula V'!$B$34:$D$36,2,0)," ")</f>
        <v>40</v>
      </c>
      <c r="AH132" s="30" t="s">
        <v>50</v>
      </c>
      <c r="AI132" s="30">
        <f>IFERROR(VLOOKUP(AH132,'[1]Parámetros Paula V'!$B$38:$D$41,2,0)," ")</f>
        <v>40</v>
      </c>
      <c r="AJ132" s="30" t="s">
        <v>51</v>
      </c>
      <c r="AK132" s="30">
        <f>IFERROR(VLOOKUP(AJ132,'[1]Parámetros Paula V'!$B$43:$D$45,2,0)," ")</f>
        <v>100</v>
      </c>
      <c r="AL132" s="30" t="s">
        <v>38</v>
      </c>
      <c r="AM132" s="30">
        <f>IFERROR(VLOOKUP(AL132,'[1]Parámetros Paula V'!$B$46:$D$50,2,0)," ")</f>
        <v>100</v>
      </c>
      <c r="AN132" s="30">
        <f>IFERROR(IF(Q132="No",20,(AE132*'[1]Parámetros Paula V'!$D$29)+(AG132*'[1]Parámetros Paula V'!$D$34)+(AI132*'[1]Parámetros Paula V'!$D$38)+(AK132*'[1]Parámetros Paula V'!$D$43)+(AM132*'[1]Parámetros Paula V'!$D$49))," ")</f>
        <v>79</v>
      </c>
      <c r="AO132" s="30">
        <f t="shared" ref="AO132:AO195" si="5">IFERROR(AVERAGE(P132,Y132,AA132,AC132,AN132)," ")</f>
        <v>88.8</v>
      </c>
      <c r="AP132" s="28" t="str">
        <f>IF(AO132=" "," ",IF(AO132&lt;='[1]Parámetros Paula V'!$C$53,'[1]Parámetros Paula V'!$A$53,IF(AO132&lt;='[1]Parámetros Paula V'!$C$54,'[1]Parámetros Paula V'!$A$54,IF(AO132&lt;='[1]Parámetros Paula V'!$C$55,'[1]Parámetros Paula V'!$A$55,IF(AO132&lt;='[1]Parámetros Paula V'!$C$56,'[1]Parámetros Paula V'!$A$56,'[1]Parámetros Paula V'!$A$57)))))</f>
        <v>El control es óptimo, efectivo, eficiente, económicamente viable y ejecutándose adecuadamente.</v>
      </c>
      <c r="AQ132" s="31"/>
      <c r="AR132" s="32"/>
      <c r="AS132" s="32"/>
      <c r="AT132" s="31" t="s">
        <v>793</v>
      </c>
    </row>
    <row r="133" spans="1:46" ht="71.25" x14ac:dyDescent="0.2">
      <c r="A133" s="2" t="s">
        <v>338</v>
      </c>
      <c r="B133" s="28" t="s">
        <v>339</v>
      </c>
      <c r="C133" s="33" t="s">
        <v>171</v>
      </c>
      <c r="D133" s="34">
        <v>45462</v>
      </c>
      <c r="E133" s="28">
        <v>4</v>
      </c>
      <c r="F133" s="28" t="str">
        <f>VLOOKUP(E133,[1]Áreas!$D$1:$E$6,2,0)</f>
        <v>Probable</v>
      </c>
      <c r="G133" s="28">
        <v>2</v>
      </c>
      <c r="H133" s="28" t="str">
        <f>VLOOKUP(G133,[1]Áreas!$I$1:$J$6,2,0)</f>
        <v>Menor</v>
      </c>
      <c r="I133" s="28">
        <f t="shared" si="4"/>
        <v>8</v>
      </c>
      <c r="J133" s="28" t="str">
        <f>IFERROR(VLOOKUP(CONCATENATE(F133,H133),[1]Áreas!$E$8:$F$33,2,0)," ")</f>
        <v>Medio</v>
      </c>
      <c r="K133" s="28" t="s">
        <v>794</v>
      </c>
      <c r="L133" s="28" t="s">
        <v>35</v>
      </c>
      <c r="M133" s="28" t="s">
        <v>115</v>
      </c>
      <c r="N133" s="28" t="s">
        <v>171</v>
      </c>
      <c r="O133" s="28" t="s">
        <v>58</v>
      </c>
      <c r="P133" s="30">
        <f>IFERROR(VLOOKUP(O133,'[1]Parámetros Paula V'!$B$2:$D$6,2,0)," ")</f>
        <v>100</v>
      </c>
      <c r="Q133" s="30" t="s">
        <v>38</v>
      </c>
      <c r="R133" s="30">
        <f>IFERROR(VLOOKUP(Q133,'[1]Parámetros Paula V'!$B$7:$D$8,2,0)," ")</f>
        <v>100</v>
      </c>
      <c r="S133" s="30" t="s">
        <v>38</v>
      </c>
      <c r="T133" s="30">
        <f>IFERROR(VLOOKUP(S133,'[1]Parámetros Paula V'!$B$9:$D$10,2,0)," ")</f>
        <v>20</v>
      </c>
      <c r="U133" s="30" t="s">
        <v>38</v>
      </c>
      <c r="V133" s="30">
        <f>IFERROR(VLOOKUP(U133,'[1]Parámetros Paula V'!$B$11:$D$12,2,0)," ")</f>
        <v>100</v>
      </c>
      <c r="W133" s="30" t="s">
        <v>38</v>
      </c>
      <c r="X133" s="30">
        <f>IFERROR(VLOOKUP(W133,'[1]Parámetros Paula V'!$B$13:$D$16,2,0)," ")</f>
        <v>100</v>
      </c>
      <c r="Y133" s="30">
        <f>IFERROR((R133*'[1]Parámetros Paula V'!$D$7)+(T133*'[1]Parámetros Paula V'!$D$9)+(V133*'[1]Parámetros Paula V'!$D$11)+(X133*'[1]Parámetros Paula V'!$D$13)," ")</f>
        <v>72</v>
      </c>
      <c r="Z133" s="30" t="s">
        <v>38</v>
      </c>
      <c r="AA133" s="30">
        <f>IFERROR(VLOOKUP(Z133,'[1]Parámetros Paula V'!$B$18:$D$20,2,0)," ")</f>
        <v>100</v>
      </c>
      <c r="AB133" s="30" t="s">
        <v>39</v>
      </c>
      <c r="AC133" s="30">
        <f>IFERROR(IF(Q133="No",20,VLOOKUP(AB133,'[1]Parámetros Paula V'!$B$23:$D$27,2,0))," ")</f>
        <v>100</v>
      </c>
      <c r="AD133" s="30" t="s">
        <v>40</v>
      </c>
      <c r="AE133" s="30">
        <f>IFERROR(VLOOKUP(AD133,'[1]Parámetros Paula V'!$B$29:$D$31,2,0)," ")</f>
        <v>80</v>
      </c>
      <c r="AF133" s="30" t="s">
        <v>55</v>
      </c>
      <c r="AG133" s="30">
        <f>IFERROR(VLOOKUP(AF133,'[1]Parámetros Paula V'!$B$34:$D$36,2,0)," ")</f>
        <v>80</v>
      </c>
      <c r="AH133" s="30" t="s">
        <v>50</v>
      </c>
      <c r="AI133" s="30">
        <f>IFERROR(VLOOKUP(AH133,'[1]Parámetros Paula V'!$B$38:$D$41,2,0)," ")</f>
        <v>40</v>
      </c>
      <c r="AJ133" s="30" t="s">
        <v>51</v>
      </c>
      <c r="AK133" s="30">
        <f>IFERROR(VLOOKUP(AJ133,'[1]Parámetros Paula V'!$B$43:$D$45,2,0)," ")</f>
        <v>100</v>
      </c>
      <c r="AL133" s="30" t="s">
        <v>38</v>
      </c>
      <c r="AM133" s="30">
        <f>IFERROR(VLOOKUP(AL133,'[1]Parámetros Paula V'!$B$46:$D$50,2,0)," ")</f>
        <v>100</v>
      </c>
      <c r="AN133" s="30">
        <f>IFERROR(IF(Q133="No",20,(AE133*'[1]Parámetros Paula V'!$D$29)+(AG133*'[1]Parámetros Paula V'!$D$34)+(AI133*'[1]Parámetros Paula V'!$D$38)+(AK133*'[1]Parámetros Paula V'!$D$43)+(AM133*'[1]Parámetros Paula V'!$D$49))," ")</f>
        <v>82</v>
      </c>
      <c r="AO133" s="30">
        <f t="shared" si="5"/>
        <v>90.8</v>
      </c>
      <c r="AP133" s="28" t="str">
        <f>IF(AO133=" "," ",IF(AO133&lt;='[1]Parámetros Paula V'!$C$53,'[1]Parámetros Paula V'!$A$53,IF(AO133&lt;='[1]Parámetros Paula V'!$C$54,'[1]Parámetros Paula V'!$A$54,IF(AO133&lt;='[1]Parámetros Paula V'!$C$55,'[1]Parámetros Paula V'!$A$55,IF(AO133&lt;='[1]Parámetros Paula V'!$C$56,'[1]Parámetros Paula V'!$A$56,'[1]Parámetros Paula V'!$A$57)))))</f>
        <v>El control es óptimo, efectivo, eficiente, económicamente viable y ejecutándose adecuadamente.</v>
      </c>
      <c r="AQ133" s="31"/>
      <c r="AR133" s="32"/>
      <c r="AS133" s="32"/>
      <c r="AT133" s="31" t="s">
        <v>795</v>
      </c>
    </row>
    <row r="134" spans="1:46" ht="85.5" x14ac:dyDescent="0.2">
      <c r="A134" s="2" t="s">
        <v>342</v>
      </c>
      <c r="B134" s="28" t="s">
        <v>343</v>
      </c>
      <c r="C134" s="33" t="s">
        <v>114</v>
      </c>
      <c r="D134" s="34">
        <v>45481</v>
      </c>
      <c r="E134" s="28">
        <v>4</v>
      </c>
      <c r="F134" s="28" t="str">
        <f>VLOOKUP(E134,[1]Áreas!$D$1:$E$6,2,0)</f>
        <v>Probable</v>
      </c>
      <c r="G134" s="28">
        <v>10</v>
      </c>
      <c r="H134" s="28" t="str">
        <f>VLOOKUP(G134,[1]Áreas!$I$1:$J$6,2,0)</f>
        <v>Mayor</v>
      </c>
      <c r="I134" s="28">
        <f t="shared" si="4"/>
        <v>40</v>
      </c>
      <c r="J134" s="28" t="str">
        <f>IFERROR(VLOOKUP(CONCATENATE(F134,H134),[1]Áreas!$E$8:$F$33,2,0)," ")</f>
        <v>Extremo</v>
      </c>
      <c r="K134" s="28" t="s">
        <v>344</v>
      </c>
      <c r="L134" s="28" t="s">
        <v>35</v>
      </c>
      <c r="M134" s="28" t="s">
        <v>115</v>
      </c>
      <c r="N134" s="28" t="s">
        <v>114</v>
      </c>
      <c r="O134" s="28" t="s">
        <v>37</v>
      </c>
      <c r="P134" s="30">
        <f>IFERROR(VLOOKUP(O134,'[1]Parámetros Paula V'!$B$2:$D$6,2,0)," ")</f>
        <v>80</v>
      </c>
      <c r="Q134" s="30" t="s">
        <v>47</v>
      </c>
      <c r="R134" s="30">
        <f>IFERROR(VLOOKUP(Q134,'[1]Parámetros Paula V'!$B$7:$D$8,2,0)," ")</f>
        <v>20</v>
      </c>
      <c r="S134" s="30" t="s">
        <v>47</v>
      </c>
      <c r="T134" s="30">
        <f>IFERROR(VLOOKUP(S134,'[1]Parámetros Paula V'!$B$9:$D$10,2,0)," ")</f>
        <v>100</v>
      </c>
      <c r="U134" s="30" t="s">
        <v>38</v>
      </c>
      <c r="V134" s="30">
        <f>IFERROR(VLOOKUP(U134,'[1]Parámetros Paula V'!$B$11:$D$12,2,0)," ")</f>
        <v>100</v>
      </c>
      <c r="W134" s="30" t="s">
        <v>47</v>
      </c>
      <c r="X134" s="30">
        <f>IFERROR(VLOOKUP(W134,'[1]Parámetros Paula V'!$B$13:$D$16,2,0)," ")</f>
        <v>20</v>
      </c>
      <c r="Y134" s="30">
        <f>IFERROR((R134*'[1]Parámetros Paula V'!$D$7)+(T134*'[1]Parámetros Paula V'!$D$9)+(V134*'[1]Parámetros Paula V'!$D$11)+(X134*'[1]Parámetros Paula V'!$D$13)," ")</f>
        <v>56</v>
      </c>
      <c r="Z134" s="30" t="s">
        <v>38</v>
      </c>
      <c r="AA134" s="30">
        <f>IFERROR(VLOOKUP(Z134,'[1]Parámetros Paula V'!$B$18:$D$20,2,0)," ")</f>
        <v>100</v>
      </c>
      <c r="AB134" s="30" t="s">
        <v>54</v>
      </c>
      <c r="AC134" s="30">
        <f>IFERROR(IF(Q134="No",20,VLOOKUP(AB134,'[1]Parámetros Paula V'!$B$23:$D$27,2,0))," ")</f>
        <v>20</v>
      </c>
      <c r="AD134" s="30" t="s">
        <v>40</v>
      </c>
      <c r="AE134" s="30">
        <f>IFERROR(VLOOKUP(AD134,'[1]Parámetros Paula V'!$B$29:$D$31,2,0)," ")</f>
        <v>80</v>
      </c>
      <c r="AF134" s="30" t="s">
        <v>41</v>
      </c>
      <c r="AG134" s="30">
        <f>IFERROR(VLOOKUP(AF134,'[1]Parámetros Paula V'!$B$34:$D$36,2,0)," ")</f>
        <v>40</v>
      </c>
      <c r="AH134" s="30" t="s">
        <v>50</v>
      </c>
      <c r="AI134" s="30">
        <f>IFERROR(VLOOKUP(AH134,'[1]Parámetros Paula V'!$B$38:$D$41,2,0)," ")</f>
        <v>40</v>
      </c>
      <c r="AJ134" s="30" t="s">
        <v>43</v>
      </c>
      <c r="AK134" s="30">
        <f>IFERROR(VLOOKUP(AJ134,'[1]Parámetros Paula V'!$B$43:$D$45,2,0)," ")</f>
        <v>80</v>
      </c>
      <c r="AL134" s="30" t="s">
        <v>38</v>
      </c>
      <c r="AM134" s="30">
        <f>IFERROR(VLOOKUP(AL134,'[1]Parámetros Paula V'!$B$46:$D$50,2,0)," ")</f>
        <v>100</v>
      </c>
      <c r="AN134" s="30">
        <f>IFERROR(IF(Q134="No",20,(AE134*'[1]Parámetros Paula V'!$D$29)+(AG134*'[1]Parámetros Paula V'!$D$34)+(AI134*'[1]Parámetros Paula V'!$D$38)+(AK134*'[1]Parámetros Paula V'!$D$43)+(AM134*'[1]Parámetros Paula V'!$D$49))," ")</f>
        <v>20</v>
      </c>
      <c r="AO134" s="30">
        <f t="shared" si="5"/>
        <v>55.2</v>
      </c>
      <c r="AP134" s="28" t="str">
        <f>IF(AO134=" "," ",IF(AO134&lt;='[1]Parámetros Paula V'!$C$53,'[1]Parámetros Paula V'!$A$53,IF(AO134&lt;='[1]Parámetros Paula V'!$C$54,'[1]Parámetros Paula V'!$A$54,IF(AO134&lt;='[1]Parámetros Paula V'!$C$55,'[1]Parámetros Paula V'!$A$55,IF(AO134&lt;='[1]Parámetros Paula V'!$C$56,'[1]Parámetros Paula V'!$A$56,'[1]Parámetros Paula V'!$A$57)))))</f>
        <v>El control cumple parcialmente el objetivo de mitigación del riesgo, el diseño y/o ejecución del control requiere mejoras. Se debe establecer planes de mejoramiento a mediano plazo</v>
      </c>
      <c r="AQ134" s="31" t="s">
        <v>345</v>
      </c>
      <c r="AR134" s="32"/>
      <c r="AS134" s="32">
        <v>45565</v>
      </c>
      <c r="AT134" s="31" t="s">
        <v>346</v>
      </c>
    </row>
    <row r="135" spans="1:46" ht="63" x14ac:dyDescent="0.2">
      <c r="A135" s="2" t="s">
        <v>342</v>
      </c>
      <c r="B135" s="28" t="s">
        <v>343</v>
      </c>
      <c r="C135" s="28" t="s">
        <v>347</v>
      </c>
      <c r="D135" s="34">
        <v>45463</v>
      </c>
      <c r="E135" s="28">
        <v>4</v>
      </c>
      <c r="F135" s="28" t="str">
        <f>VLOOKUP(E135,[1]Áreas!$D$1:$E$6,2,0)</f>
        <v>Probable</v>
      </c>
      <c r="G135" s="28">
        <v>10</v>
      </c>
      <c r="H135" s="28" t="str">
        <f>VLOOKUP(G135,[1]Áreas!$I$1:$J$6,2,0)</f>
        <v>Mayor</v>
      </c>
      <c r="I135" s="28">
        <f t="shared" si="4"/>
        <v>40</v>
      </c>
      <c r="J135" s="28" t="str">
        <f>IFERROR(VLOOKUP(CONCATENATE(F135,H135),[1]Áreas!$E$8:$F$33,2,0)," ")</f>
        <v>Extremo</v>
      </c>
      <c r="K135" s="28" t="s">
        <v>348</v>
      </c>
      <c r="L135" s="28" t="s">
        <v>35</v>
      </c>
      <c r="M135" s="28" t="s">
        <v>115</v>
      </c>
      <c r="N135" s="28" t="s">
        <v>347</v>
      </c>
      <c r="O135" s="28" t="s">
        <v>37</v>
      </c>
      <c r="P135" s="30">
        <f>IFERROR(VLOOKUP(O135,'[1]Parámetros Paula V'!$B$2:$D$6,2,0)," ")</f>
        <v>80</v>
      </c>
      <c r="Q135" s="30" t="s">
        <v>38</v>
      </c>
      <c r="R135" s="30">
        <f>IFERROR(VLOOKUP(Q135,'[1]Parámetros Paula V'!$B$7:$D$8,2,0)," ")</f>
        <v>100</v>
      </c>
      <c r="S135" s="30" t="s">
        <v>38</v>
      </c>
      <c r="T135" s="30">
        <f>IFERROR(VLOOKUP(S135,'[1]Parámetros Paula V'!$B$9:$D$10,2,0)," ")</f>
        <v>20</v>
      </c>
      <c r="U135" s="30" t="s">
        <v>38</v>
      </c>
      <c r="V135" s="30">
        <f>IFERROR(VLOOKUP(U135,'[1]Parámetros Paula V'!$B$11:$D$12,2,0)," ")</f>
        <v>100</v>
      </c>
      <c r="W135" s="30" t="s">
        <v>47</v>
      </c>
      <c r="X135" s="30">
        <f>IFERROR(VLOOKUP(W135,'[1]Parámetros Paula V'!$B$13:$D$16,2,0)," ")</f>
        <v>20</v>
      </c>
      <c r="Y135" s="30">
        <f>IFERROR((R135*'[1]Parámetros Paula V'!$D$7)+(T135*'[1]Parámetros Paula V'!$D$9)+(V135*'[1]Parámetros Paula V'!$D$11)+(X135*'[1]Parámetros Paula V'!$D$13)," ")</f>
        <v>52</v>
      </c>
      <c r="Z135" s="30" t="s">
        <v>38</v>
      </c>
      <c r="AA135" s="30">
        <f>IFERROR(VLOOKUP(Z135,'[1]Parámetros Paula V'!$B$18:$D$20,2,0)," ")</f>
        <v>100</v>
      </c>
      <c r="AB135" s="30" t="s">
        <v>39</v>
      </c>
      <c r="AC135" s="30">
        <f>IFERROR(IF(Q135="No",20,VLOOKUP(AB135,'[1]Parámetros Paula V'!$B$23:$D$27,2,0))," ")</f>
        <v>100</v>
      </c>
      <c r="AD135" s="30" t="s">
        <v>40</v>
      </c>
      <c r="AE135" s="30">
        <f>IFERROR(VLOOKUP(AD135,'[1]Parámetros Paula V'!$B$29:$D$31,2,0)," ")</f>
        <v>80</v>
      </c>
      <c r="AF135" s="30" t="s">
        <v>41</v>
      </c>
      <c r="AG135" s="30">
        <f>IFERROR(VLOOKUP(AF135,'[1]Parámetros Paula V'!$B$34:$D$36,2,0)," ")</f>
        <v>40</v>
      </c>
      <c r="AH135" s="30" t="s">
        <v>42</v>
      </c>
      <c r="AI135" s="30">
        <f>IFERROR(VLOOKUP(AH135,'[1]Parámetros Paula V'!$B$38:$D$41,2,0)," ")</f>
        <v>80</v>
      </c>
      <c r="AJ135" s="30" t="s">
        <v>51</v>
      </c>
      <c r="AK135" s="30">
        <f>IFERROR(VLOOKUP(AJ135,'[1]Parámetros Paula V'!$B$43:$D$45,2,0)," ")</f>
        <v>100</v>
      </c>
      <c r="AL135" s="30" t="s">
        <v>38</v>
      </c>
      <c r="AM135" s="30">
        <f>IFERROR(VLOOKUP(AL135,'[1]Parámetros Paula V'!$B$46:$D$50,2,0)," ")</f>
        <v>100</v>
      </c>
      <c r="AN135" s="30">
        <f>IFERROR(IF(Q135="No",20,(AE135*'[1]Parámetros Paula V'!$D$29)+(AG135*'[1]Parámetros Paula V'!$D$34)+(AI135*'[1]Parámetros Paula V'!$D$38)+(AK135*'[1]Parámetros Paula V'!$D$43)+(AM135*'[1]Parámetros Paula V'!$D$49))," ")</f>
        <v>89</v>
      </c>
      <c r="AO135" s="30">
        <f t="shared" si="5"/>
        <v>84.2</v>
      </c>
      <c r="AP135" s="28" t="str">
        <f>IF(AO135=" "," ",IF(AO135&lt;='[1]Parámetros Paula V'!$C$53,'[1]Parámetros Paula V'!$A$53,IF(AO135&lt;='[1]Parámetros Paula V'!$C$54,'[1]Parámetros Paula V'!$A$54,IF(AO135&lt;='[1]Parámetros Paula V'!$C$55,'[1]Parámetros Paula V'!$A$55,IF(AO135&lt;='[1]Parámetros Paula V'!$C$56,'[1]Parámetros Paula V'!$A$56,'[1]Parámetros Paula V'!$A$57)))))</f>
        <v>El control es óptimo, efectivo, eficiente, económicamente viable y ejecutándose adecuadamente.</v>
      </c>
      <c r="AQ135" s="31" t="s">
        <v>796</v>
      </c>
      <c r="AR135" s="32"/>
      <c r="AS135" s="32">
        <v>45473</v>
      </c>
      <c r="AT135" s="31" t="s">
        <v>797</v>
      </c>
    </row>
    <row r="136" spans="1:46" ht="42.75" x14ac:dyDescent="0.2">
      <c r="A136" s="2" t="s">
        <v>349</v>
      </c>
      <c r="B136" s="28" t="s">
        <v>350</v>
      </c>
      <c r="C136" s="33" t="s">
        <v>204</v>
      </c>
      <c r="D136" s="34">
        <v>45461</v>
      </c>
      <c r="E136" s="28">
        <v>3</v>
      </c>
      <c r="F136" s="28" t="str">
        <f>VLOOKUP(E136,[1]Áreas!$D$1:$E$6,2,0)</f>
        <v>Posible</v>
      </c>
      <c r="G136" s="28">
        <v>2</v>
      </c>
      <c r="H136" s="28" t="str">
        <f>VLOOKUP(G136,[1]Áreas!$I$1:$J$6,2,0)</f>
        <v>Menor</v>
      </c>
      <c r="I136" s="28">
        <f t="shared" si="4"/>
        <v>6</v>
      </c>
      <c r="J136" s="28" t="str">
        <f>IFERROR(VLOOKUP(CONCATENATE(F136,H136),[1]Áreas!$E$8:$F$33,2,0)," ")</f>
        <v>Medio</v>
      </c>
      <c r="K136" s="28" t="s">
        <v>798</v>
      </c>
      <c r="L136" s="28" t="s">
        <v>35</v>
      </c>
      <c r="M136" s="28" t="s">
        <v>115</v>
      </c>
      <c r="N136" s="28" t="s">
        <v>204</v>
      </c>
      <c r="O136" s="28" t="s">
        <v>37</v>
      </c>
      <c r="P136" s="30">
        <f>IFERROR(VLOOKUP(O136,'[1]Parámetros Paula V'!$B$2:$D$6,2,0)," ")</f>
        <v>80</v>
      </c>
      <c r="Q136" s="30" t="s">
        <v>38</v>
      </c>
      <c r="R136" s="30">
        <f>IFERROR(VLOOKUP(Q136,'[1]Parámetros Paula V'!$B$7:$D$8,2,0)," ")</f>
        <v>100</v>
      </c>
      <c r="S136" s="30" t="s">
        <v>47</v>
      </c>
      <c r="T136" s="30">
        <f>IFERROR(VLOOKUP(S136,'[1]Parámetros Paula V'!$B$9:$D$10,2,0)," ")</f>
        <v>100</v>
      </c>
      <c r="U136" s="30" t="s">
        <v>38</v>
      </c>
      <c r="V136" s="30">
        <f>IFERROR(VLOOKUP(U136,'[1]Parámetros Paula V'!$B$11:$D$12,2,0)," ")</f>
        <v>100</v>
      </c>
      <c r="W136" s="30" t="s">
        <v>48</v>
      </c>
      <c r="X136" s="30">
        <f>IFERROR(VLOOKUP(W136,'[1]Parámetros Paula V'!$B$13:$D$16,2,0)," ")</f>
        <v>40</v>
      </c>
      <c r="Y136" s="30">
        <f>IFERROR((R136*'[1]Parámetros Paula V'!$D$7)+(T136*'[1]Parámetros Paula V'!$D$9)+(V136*'[1]Parámetros Paula V'!$D$11)+(X136*'[1]Parámetros Paula V'!$D$13)," ")</f>
        <v>85</v>
      </c>
      <c r="Z136" s="30" t="s">
        <v>38</v>
      </c>
      <c r="AA136" s="30">
        <f>IFERROR(VLOOKUP(Z136,'[1]Parámetros Paula V'!$B$18:$D$20,2,0)," ")</f>
        <v>100</v>
      </c>
      <c r="AB136" s="30" t="s">
        <v>39</v>
      </c>
      <c r="AC136" s="30">
        <f>IFERROR(IF(Q136="No",20,VLOOKUP(AB136,'[1]Parámetros Paula V'!$B$23:$D$27,2,0))," ")</f>
        <v>100</v>
      </c>
      <c r="AD136" s="30" t="s">
        <v>40</v>
      </c>
      <c r="AE136" s="30">
        <f>IFERROR(VLOOKUP(AD136,'[1]Parámetros Paula V'!$B$29:$D$31,2,0)," ")</f>
        <v>80</v>
      </c>
      <c r="AF136" s="30" t="s">
        <v>41</v>
      </c>
      <c r="AG136" s="30">
        <f>IFERROR(VLOOKUP(AF136,'[1]Parámetros Paula V'!$B$34:$D$36,2,0)," ")</f>
        <v>40</v>
      </c>
      <c r="AH136" s="30" t="s">
        <v>50</v>
      </c>
      <c r="AI136" s="30">
        <f>IFERROR(VLOOKUP(AH136,'[1]Parámetros Paula V'!$B$38:$D$41,2,0)," ")</f>
        <v>40</v>
      </c>
      <c r="AJ136" s="30" t="s">
        <v>43</v>
      </c>
      <c r="AK136" s="30">
        <f>IFERROR(VLOOKUP(AJ136,'[1]Parámetros Paula V'!$B$43:$D$45,2,0)," ")</f>
        <v>80</v>
      </c>
      <c r="AL136" s="30" t="s">
        <v>38</v>
      </c>
      <c r="AM136" s="30">
        <f>IFERROR(VLOOKUP(AL136,'[1]Parámetros Paula V'!$B$46:$D$50,2,0)," ")</f>
        <v>100</v>
      </c>
      <c r="AN136" s="30">
        <f>IFERROR(IF(Q136="No",20,(AE136*'[1]Parámetros Paula V'!$D$29)+(AG136*'[1]Parámetros Paula V'!$D$34)+(AI136*'[1]Parámetros Paula V'!$D$38)+(AK136*'[1]Parámetros Paula V'!$D$43)+(AM136*'[1]Parámetros Paula V'!$D$49))," ")</f>
        <v>69</v>
      </c>
      <c r="AO136" s="30">
        <f t="shared" si="5"/>
        <v>86.8</v>
      </c>
      <c r="AP136" s="28" t="str">
        <f>IF(AO136=" "," ",IF(AO136&lt;='[1]Parámetros Paula V'!$C$53,'[1]Parámetros Paula V'!$A$53,IF(AO136&lt;='[1]Parámetros Paula V'!$C$54,'[1]Parámetros Paula V'!$A$54,IF(AO136&lt;='[1]Parámetros Paula V'!$C$55,'[1]Parámetros Paula V'!$A$55,IF(AO136&lt;='[1]Parámetros Paula V'!$C$56,'[1]Parámetros Paula V'!$A$56,'[1]Parámetros Paula V'!$A$57)))))</f>
        <v>El control es óptimo, efectivo, eficiente, económicamente viable y ejecutándose adecuadamente.</v>
      </c>
      <c r="AQ136" s="31" t="s">
        <v>799</v>
      </c>
      <c r="AR136" s="32"/>
      <c r="AS136" s="32">
        <v>45657</v>
      </c>
      <c r="AT136" s="31" t="s">
        <v>352</v>
      </c>
    </row>
    <row r="137" spans="1:46" ht="42.75" x14ac:dyDescent="0.2">
      <c r="A137" s="2" t="s">
        <v>349</v>
      </c>
      <c r="B137" s="28" t="s">
        <v>350</v>
      </c>
      <c r="C137" s="33" t="s">
        <v>204</v>
      </c>
      <c r="D137" s="34">
        <v>45461</v>
      </c>
      <c r="E137" s="28">
        <v>3</v>
      </c>
      <c r="F137" s="28" t="str">
        <f>VLOOKUP(E137,[1]Áreas!$D$1:$E$6,2,0)</f>
        <v>Posible</v>
      </c>
      <c r="G137" s="28">
        <v>2</v>
      </c>
      <c r="H137" s="28" t="str">
        <f>VLOOKUP(G137,[1]Áreas!$I$1:$J$6,2,0)</f>
        <v>Menor</v>
      </c>
      <c r="I137" s="28">
        <f t="shared" si="4"/>
        <v>6</v>
      </c>
      <c r="J137" s="28" t="str">
        <f>IFERROR(VLOOKUP(CONCATENATE(F137,H137),[1]Áreas!$E$8:$F$33,2,0)," ")</f>
        <v>Medio</v>
      </c>
      <c r="K137" s="28" t="s">
        <v>800</v>
      </c>
      <c r="L137" s="28" t="s">
        <v>35</v>
      </c>
      <c r="M137" s="28" t="s">
        <v>115</v>
      </c>
      <c r="N137" s="28" t="s">
        <v>204</v>
      </c>
      <c r="O137" s="28" t="s">
        <v>37</v>
      </c>
      <c r="P137" s="30">
        <f>IFERROR(VLOOKUP(O137,'[1]Parámetros Paula V'!$B$2:$D$6,2,0)," ")</f>
        <v>80</v>
      </c>
      <c r="Q137" s="30" t="s">
        <v>38</v>
      </c>
      <c r="R137" s="30">
        <f>IFERROR(VLOOKUP(Q137,'[1]Parámetros Paula V'!$B$7:$D$8,2,0)," ")</f>
        <v>100</v>
      </c>
      <c r="S137" s="30" t="s">
        <v>47</v>
      </c>
      <c r="T137" s="30">
        <f>IFERROR(VLOOKUP(S137,'[1]Parámetros Paula V'!$B$9:$D$10,2,0)," ")</f>
        <v>100</v>
      </c>
      <c r="U137" s="30" t="s">
        <v>38</v>
      </c>
      <c r="V137" s="30">
        <f>IFERROR(VLOOKUP(U137,'[1]Parámetros Paula V'!$B$11:$D$12,2,0)," ")</f>
        <v>100</v>
      </c>
      <c r="W137" s="30" t="s">
        <v>48</v>
      </c>
      <c r="X137" s="30">
        <f>IFERROR(VLOOKUP(W137,'[1]Parámetros Paula V'!$B$13:$D$16,2,0)," ")</f>
        <v>40</v>
      </c>
      <c r="Y137" s="30">
        <f>IFERROR((R137*'[1]Parámetros Paula V'!$D$7)+(T137*'[1]Parámetros Paula V'!$D$9)+(V137*'[1]Parámetros Paula V'!$D$11)+(X137*'[1]Parámetros Paula V'!$D$13)," ")</f>
        <v>85</v>
      </c>
      <c r="Z137" s="30" t="s">
        <v>38</v>
      </c>
      <c r="AA137" s="30">
        <f>IFERROR(VLOOKUP(Z137,'[1]Parámetros Paula V'!$B$18:$D$20,2,0)," ")</f>
        <v>100</v>
      </c>
      <c r="AB137" s="30" t="s">
        <v>110</v>
      </c>
      <c r="AC137" s="30">
        <f>IFERROR(IF(Q137="No",20,VLOOKUP(AB137,'[1]Parámetros Paula V'!$B$23:$D$27,2,0))," ")</f>
        <v>80</v>
      </c>
      <c r="AD137" s="30" t="s">
        <v>40</v>
      </c>
      <c r="AE137" s="30">
        <f>IFERROR(VLOOKUP(AD137,'[1]Parámetros Paula V'!$B$29:$D$31,2,0)," ")</f>
        <v>80</v>
      </c>
      <c r="AF137" s="30" t="s">
        <v>41</v>
      </c>
      <c r="AG137" s="30">
        <f>IFERROR(VLOOKUP(AF137,'[1]Parámetros Paula V'!$B$34:$D$36,2,0)," ")</f>
        <v>40</v>
      </c>
      <c r="AH137" s="30" t="s">
        <v>50</v>
      </c>
      <c r="AI137" s="30">
        <f>IFERROR(VLOOKUP(AH137,'[1]Parámetros Paula V'!$B$38:$D$41,2,0)," ")</f>
        <v>40</v>
      </c>
      <c r="AJ137" s="30" t="s">
        <v>43</v>
      </c>
      <c r="AK137" s="30">
        <f>IFERROR(VLOOKUP(AJ137,'[1]Parámetros Paula V'!$B$43:$D$45,2,0)," ")</f>
        <v>80</v>
      </c>
      <c r="AL137" s="30" t="s">
        <v>38</v>
      </c>
      <c r="AM137" s="30">
        <f>IFERROR(VLOOKUP(AL137,'[1]Parámetros Paula V'!$B$46:$D$50,2,0)," ")</f>
        <v>100</v>
      </c>
      <c r="AN137" s="30">
        <f>IFERROR(IF(Q137="No",20,(AE137*'[1]Parámetros Paula V'!$D$29)+(AG137*'[1]Parámetros Paula V'!$D$34)+(AI137*'[1]Parámetros Paula V'!$D$38)+(AK137*'[1]Parámetros Paula V'!$D$43)+(AM137*'[1]Parámetros Paula V'!$D$49))," ")</f>
        <v>69</v>
      </c>
      <c r="AO137" s="30">
        <f t="shared" si="5"/>
        <v>82.8</v>
      </c>
      <c r="AP137" s="28" t="str">
        <f>IF(AO137=" "," ",IF(AO137&lt;='[1]Parámetros Paula V'!$C$53,'[1]Parámetros Paula V'!$A$53,IF(AO137&lt;='[1]Parámetros Paula V'!$C$54,'[1]Parámetros Paula V'!$A$54,IF(AO137&lt;='[1]Parámetros Paula V'!$C$55,'[1]Parámetros Paula V'!$A$55,IF(AO137&lt;='[1]Parámetros Paula V'!$C$56,'[1]Parámetros Paula V'!$A$56,'[1]Parámetros Paula V'!$A$57)))))</f>
        <v>El control es óptimo, efectivo, eficiente, económicamente viable y ejecutándose adecuadamente.</v>
      </c>
      <c r="AQ137" s="31" t="s">
        <v>799</v>
      </c>
      <c r="AR137" s="32"/>
      <c r="AS137" s="32">
        <v>45657</v>
      </c>
      <c r="AT137" s="31" t="s">
        <v>353</v>
      </c>
    </row>
    <row r="138" spans="1:46" ht="45" x14ac:dyDescent="0.2">
      <c r="A138" s="2" t="s">
        <v>349</v>
      </c>
      <c r="B138" s="28" t="s">
        <v>350</v>
      </c>
      <c r="C138" s="33" t="s">
        <v>204</v>
      </c>
      <c r="D138" s="34">
        <v>45461</v>
      </c>
      <c r="E138" s="28">
        <v>3</v>
      </c>
      <c r="F138" s="28" t="str">
        <f>VLOOKUP(E138,[1]Áreas!$D$1:$E$6,2,0)</f>
        <v>Posible</v>
      </c>
      <c r="G138" s="28">
        <v>2</v>
      </c>
      <c r="H138" s="28" t="str">
        <f>VLOOKUP(G138,[1]Áreas!$I$1:$J$6,2,0)</f>
        <v>Menor</v>
      </c>
      <c r="I138" s="28">
        <f t="shared" si="4"/>
        <v>6</v>
      </c>
      <c r="J138" s="28" t="str">
        <f>IFERROR(VLOOKUP(CONCATENATE(F138,H138),[1]Áreas!$E$8:$F$33,2,0)," ")</f>
        <v>Medio</v>
      </c>
      <c r="K138" s="28" t="s">
        <v>354</v>
      </c>
      <c r="L138" s="28" t="s">
        <v>35</v>
      </c>
      <c r="M138" s="28" t="s">
        <v>115</v>
      </c>
      <c r="N138" s="28" t="s">
        <v>204</v>
      </c>
      <c r="O138" s="28" t="s">
        <v>37</v>
      </c>
      <c r="P138" s="30">
        <f>IFERROR(VLOOKUP(O138,'[1]Parámetros Paula V'!$B$2:$D$6,2,0)," ")</f>
        <v>80</v>
      </c>
      <c r="Q138" s="30" t="s">
        <v>38</v>
      </c>
      <c r="R138" s="30">
        <f>IFERROR(VLOOKUP(Q138,'[1]Parámetros Paula V'!$B$7:$D$8,2,0)," ")</f>
        <v>100</v>
      </c>
      <c r="S138" s="30" t="s">
        <v>47</v>
      </c>
      <c r="T138" s="30">
        <f>IFERROR(VLOOKUP(S138,'[1]Parámetros Paula V'!$B$9:$D$10,2,0)," ")</f>
        <v>100</v>
      </c>
      <c r="U138" s="30" t="s">
        <v>38</v>
      </c>
      <c r="V138" s="30">
        <f>IFERROR(VLOOKUP(U138,'[1]Parámetros Paula V'!$B$11:$D$12,2,0)," ")</f>
        <v>100</v>
      </c>
      <c r="W138" s="30" t="s">
        <v>48</v>
      </c>
      <c r="X138" s="30">
        <f>IFERROR(VLOOKUP(W138,'[1]Parámetros Paula V'!$B$13:$D$16,2,0)," ")</f>
        <v>40</v>
      </c>
      <c r="Y138" s="30">
        <f>IFERROR((R138*'[1]Parámetros Paula V'!$D$7)+(T138*'[1]Parámetros Paula V'!$D$9)+(V138*'[1]Parámetros Paula V'!$D$11)+(X138*'[1]Parámetros Paula V'!$D$13)," ")</f>
        <v>85</v>
      </c>
      <c r="Z138" s="30" t="s">
        <v>38</v>
      </c>
      <c r="AA138" s="30">
        <f>IFERROR(VLOOKUP(Z138,'[1]Parámetros Paula V'!$B$18:$D$20,2,0)," ")</f>
        <v>100</v>
      </c>
      <c r="AB138" s="30" t="s">
        <v>39</v>
      </c>
      <c r="AC138" s="30">
        <f>IFERROR(IF(Q138="No",20,VLOOKUP(AB138,'[1]Parámetros Paula V'!$B$23:$D$27,2,0))," ")</f>
        <v>100</v>
      </c>
      <c r="AD138" s="30" t="s">
        <v>40</v>
      </c>
      <c r="AE138" s="30">
        <f>IFERROR(VLOOKUP(AD138,'[1]Parámetros Paula V'!$B$29:$D$31,2,0)," ")</f>
        <v>80</v>
      </c>
      <c r="AF138" s="30" t="s">
        <v>55</v>
      </c>
      <c r="AG138" s="30">
        <f>IFERROR(VLOOKUP(AF138,'[1]Parámetros Paula V'!$B$34:$D$36,2,0)," ")</f>
        <v>80</v>
      </c>
      <c r="AH138" s="30" t="s">
        <v>42</v>
      </c>
      <c r="AI138" s="30">
        <f>IFERROR(VLOOKUP(AH138,'[1]Parámetros Paula V'!$B$38:$D$41,2,0)," ")</f>
        <v>80</v>
      </c>
      <c r="AJ138" s="30" t="s">
        <v>43</v>
      </c>
      <c r="AK138" s="30">
        <f>IFERROR(VLOOKUP(AJ138,'[1]Parámetros Paula V'!$B$43:$D$45,2,0)," ")</f>
        <v>80</v>
      </c>
      <c r="AL138" s="30" t="s">
        <v>38</v>
      </c>
      <c r="AM138" s="30">
        <f>IFERROR(VLOOKUP(AL138,'[1]Parámetros Paula V'!$B$46:$D$50,2,0)," ")</f>
        <v>100</v>
      </c>
      <c r="AN138" s="30">
        <f>IFERROR(IF(Q138="No",20,(AE138*'[1]Parámetros Paula V'!$D$29)+(AG138*'[1]Parámetros Paula V'!$D$34)+(AI138*'[1]Parámetros Paula V'!$D$38)+(AK138*'[1]Parámetros Paula V'!$D$43)+(AM138*'[1]Parámetros Paula V'!$D$49))," ")</f>
        <v>82</v>
      </c>
      <c r="AO138" s="30">
        <f t="shared" si="5"/>
        <v>89.4</v>
      </c>
      <c r="AP138" s="28" t="str">
        <f>IF(AO138=" "," ",IF(AO138&lt;='[1]Parámetros Paula V'!$C$53,'[1]Parámetros Paula V'!$A$53,IF(AO138&lt;='[1]Parámetros Paula V'!$C$54,'[1]Parámetros Paula V'!$A$54,IF(AO138&lt;='[1]Parámetros Paula V'!$C$55,'[1]Parámetros Paula V'!$A$55,IF(AO138&lt;='[1]Parámetros Paula V'!$C$56,'[1]Parámetros Paula V'!$A$56,'[1]Parámetros Paula V'!$A$57)))))</f>
        <v>El control es óptimo, efectivo, eficiente, económicamente viable y ejecutándose adecuadamente.</v>
      </c>
      <c r="AQ138" s="31" t="s">
        <v>799</v>
      </c>
      <c r="AR138" s="32"/>
      <c r="AS138" s="32">
        <v>45657</v>
      </c>
      <c r="AT138" s="31" t="s">
        <v>352</v>
      </c>
    </row>
    <row r="139" spans="1:46" ht="71.25" x14ac:dyDescent="0.2">
      <c r="A139" s="2" t="s">
        <v>355</v>
      </c>
      <c r="B139" s="28" t="s">
        <v>356</v>
      </c>
      <c r="C139" s="33" t="s">
        <v>357</v>
      </c>
      <c r="D139" s="34">
        <v>45469</v>
      </c>
      <c r="E139" s="28">
        <v>3</v>
      </c>
      <c r="F139" s="28" t="str">
        <f>VLOOKUP(E139,[1]Áreas!$D$1:$E$6,2,0)</f>
        <v>Posible</v>
      </c>
      <c r="G139" s="28">
        <v>10</v>
      </c>
      <c r="H139" s="28" t="str">
        <f>VLOOKUP(G139,[1]Áreas!$I$1:$J$6,2,0)</f>
        <v>Mayor</v>
      </c>
      <c r="I139" s="28">
        <f t="shared" si="4"/>
        <v>30</v>
      </c>
      <c r="J139" s="28" t="str">
        <f>IFERROR(VLOOKUP(CONCATENATE(F139,H139),[1]Áreas!$E$8:$F$33,2,0)," ")</f>
        <v>Alto</v>
      </c>
      <c r="K139" s="28" t="s">
        <v>801</v>
      </c>
      <c r="L139" s="28" t="s">
        <v>35</v>
      </c>
      <c r="M139" s="28" t="s">
        <v>175</v>
      </c>
      <c r="N139" s="28" t="s">
        <v>357</v>
      </c>
      <c r="O139" s="28" t="s">
        <v>46</v>
      </c>
      <c r="P139" s="30">
        <f>IFERROR(VLOOKUP(O139,'[1]Parámetros Paula V'!$B$2:$D$6,2,0)," ")</f>
        <v>60</v>
      </c>
      <c r="Q139" s="30" t="s">
        <v>38</v>
      </c>
      <c r="R139" s="30">
        <f>IFERROR(VLOOKUP(Q139,'[1]Parámetros Paula V'!$B$7:$D$8,2,0)," ")</f>
        <v>100</v>
      </c>
      <c r="S139" s="30" t="s">
        <v>47</v>
      </c>
      <c r="T139" s="30">
        <f>IFERROR(VLOOKUP(S139,'[1]Parámetros Paula V'!$B$9:$D$10,2,0)," ")</f>
        <v>100</v>
      </c>
      <c r="U139" s="30" t="s">
        <v>38</v>
      </c>
      <c r="V139" s="30">
        <f>IFERROR(VLOOKUP(U139,'[1]Parámetros Paula V'!$B$11:$D$12,2,0)," ")</f>
        <v>100</v>
      </c>
      <c r="W139" s="30" t="s">
        <v>38</v>
      </c>
      <c r="X139" s="30">
        <f>IFERROR(VLOOKUP(W139,'[1]Parámetros Paula V'!$B$13:$D$16,2,0)," ")</f>
        <v>100</v>
      </c>
      <c r="Y139" s="30">
        <f>IFERROR((R139*'[1]Parámetros Paula V'!$D$7)+(T139*'[1]Parámetros Paula V'!$D$9)+(V139*'[1]Parámetros Paula V'!$D$11)+(X139*'[1]Parámetros Paula V'!$D$13)," ")</f>
        <v>100</v>
      </c>
      <c r="Z139" s="30" t="s">
        <v>38</v>
      </c>
      <c r="AA139" s="30">
        <f>IFERROR(VLOOKUP(Z139,'[1]Parámetros Paula V'!$B$18:$D$20,2,0)," ")</f>
        <v>100</v>
      </c>
      <c r="AB139" s="30" t="s">
        <v>39</v>
      </c>
      <c r="AC139" s="30">
        <f>IFERROR(IF(Q139="No",20,VLOOKUP(AB139,'[1]Parámetros Paula V'!$B$23:$D$27,2,0))," ")</f>
        <v>100</v>
      </c>
      <c r="AD139" s="30" t="s">
        <v>40</v>
      </c>
      <c r="AE139" s="30">
        <f>IFERROR(VLOOKUP(AD139,'[1]Parámetros Paula V'!$B$29:$D$31,2,0)," ")</f>
        <v>80</v>
      </c>
      <c r="AF139" s="30" t="s">
        <v>41</v>
      </c>
      <c r="AG139" s="30">
        <f>IFERROR(VLOOKUP(AF139,'[1]Parámetros Paula V'!$B$34:$D$36,2,0)," ")</f>
        <v>40</v>
      </c>
      <c r="AH139" s="30" t="s">
        <v>50</v>
      </c>
      <c r="AI139" s="30">
        <f>IFERROR(VLOOKUP(AH139,'[1]Parámetros Paula V'!$B$38:$D$41,2,0)," ")</f>
        <v>40</v>
      </c>
      <c r="AJ139" s="30" t="s">
        <v>51</v>
      </c>
      <c r="AK139" s="30">
        <f>IFERROR(VLOOKUP(AJ139,'[1]Parámetros Paula V'!$B$43:$D$45,2,0)," ")</f>
        <v>100</v>
      </c>
      <c r="AL139" s="30" t="s">
        <v>38</v>
      </c>
      <c r="AM139" s="30">
        <f>IFERROR(VLOOKUP(AL139,'[1]Parámetros Paula V'!$B$46:$D$50,2,0)," ")</f>
        <v>100</v>
      </c>
      <c r="AN139" s="30">
        <f>IFERROR(IF(Q139="No",20,(AE139*'[1]Parámetros Paula V'!$D$29)+(AG139*'[1]Parámetros Paula V'!$D$34)+(AI139*'[1]Parámetros Paula V'!$D$38)+(AK139*'[1]Parámetros Paula V'!$D$43)+(AM139*'[1]Parámetros Paula V'!$D$49))," ")</f>
        <v>79</v>
      </c>
      <c r="AO139" s="30">
        <f t="shared" si="5"/>
        <v>87.8</v>
      </c>
      <c r="AP139" s="28" t="str">
        <f>IF(AO139=" "," ",IF(AO139&lt;='[1]Parámetros Paula V'!$C$53,'[1]Parámetros Paula V'!$A$53,IF(AO139&lt;='[1]Parámetros Paula V'!$C$54,'[1]Parámetros Paula V'!$A$54,IF(AO139&lt;='[1]Parámetros Paula V'!$C$55,'[1]Parámetros Paula V'!$A$55,IF(AO139&lt;='[1]Parámetros Paula V'!$C$56,'[1]Parámetros Paula V'!$A$56,'[1]Parámetros Paula V'!$A$57)))))</f>
        <v>El control es óptimo, efectivo, eficiente, económicamente viable y ejecutándose adecuadamente.</v>
      </c>
      <c r="AQ139" s="31"/>
      <c r="AR139" s="32"/>
      <c r="AS139" s="32"/>
      <c r="AT139" s="31" t="s">
        <v>358</v>
      </c>
    </row>
    <row r="140" spans="1:46" ht="57" x14ac:dyDescent="0.2">
      <c r="A140" s="2" t="s">
        <v>355</v>
      </c>
      <c r="B140" s="28" t="s">
        <v>356</v>
      </c>
      <c r="C140" s="33" t="s">
        <v>357</v>
      </c>
      <c r="D140" s="34">
        <v>45469</v>
      </c>
      <c r="E140" s="28">
        <v>3</v>
      </c>
      <c r="F140" s="28" t="str">
        <f>VLOOKUP(E140,[1]Áreas!$D$1:$E$6,2,0)</f>
        <v>Posible</v>
      </c>
      <c r="G140" s="28">
        <v>10</v>
      </c>
      <c r="H140" s="28" t="str">
        <f>VLOOKUP(G140,[1]Áreas!$I$1:$J$6,2,0)</f>
        <v>Mayor</v>
      </c>
      <c r="I140" s="28">
        <f t="shared" si="4"/>
        <v>30</v>
      </c>
      <c r="J140" s="28" t="str">
        <f>IFERROR(VLOOKUP(CONCATENATE(F140,H140),[1]Áreas!$E$8:$F$33,2,0)," ")</f>
        <v>Alto</v>
      </c>
      <c r="K140" s="28" t="s">
        <v>802</v>
      </c>
      <c r="L140" s="28" t="s">
        <v>35</v>
      </c>
      <c r="M140" s="28" t="s">
        <v>175</v>
      </c>
      <c r="N140" s="28" t="s">
        <v>357</v>
      </c>
      <c r="O140" s="28" t="s">
        <v>37</v>
      </c>
      <c r="P140" s="30">
        <f>IFERROR(VLOOKUP(O140,'[1]Parámetros Paula V'!$B$2:$D$6,2,0)," ")</f>
        <v>80</v>
      </c>
      <c r="Q140" s="30" t="s">
        <v>38</v>
      </c>
      <c r="R140" s="30">
        <f>IFERROR(VLOOKUP(Q140,'[1]Parámetros Paula V'!$B$7:$D$8,2,0)," ")</f>
        <v>100</v>
      </c>
      <c r="S140" s="30" t="s">
        <v>47</v>
      </c>
      <c r="T140" s="30">
        <f>IFERROR(VLOOKUP(S140,'[1]Parámetros Paula V'!$B$9:$D$10,2,0)," ")</f>
        <v>100</v>
      </c>
      <c r="U140" s="30" t="s">
        <v>38</v>
      </c>
      <c r="V140" s="30">
        <f>IFERROR(VLOOKUP(U140,'[1]Parámetros Paula V'!$B$11:$D$12,2,0)," ")</f>
        <v>100</v>
      </c>
      <c r="W140" s="30" t="s">
        <v>38</v>
      </c>
      <c r="X140" s="30">
        <f>IFERROR(VLOOKUP(W140,'[1]Parámetros Paula V'!$B$13:$D$16,2,0)," ")</f>
        <v>100</v>
      </c>
      <c r="Y140" s="30">
        <f>IFERROR((R140*'[1]Parámetros Paula V'!$D$7)+(T140*'[1]Parámetros Paula V'!$D$9)+(V140*'[1]Parámetros Paula V'!$D$11)+(X140*'[1]Parámetros Paula V'!$D$13)," ")</f>
        <v>100</v>
      </c>
      <c r="Z140" s="30" t="s">
        <v>38</v>
      </c>
      <c r="AA140" s="30">
        <f>IFERROR(VLOOKUP(Z140,'[1]Parámetros Paula V'!$B$18:$D$20,2,0)," ")</f>
        <v>100</v>
      </c>
      <c r="AB140" s="30" t="s">
        <v>39</v>
      </c>
      <c r="AC140" s="30">
        <f>IFERROR(IF(Q140="No",20,VLOOKUP(AB140,'[1]Parámetros Paula V'!$B$23:$D$27,2,0))," ")</f>
        <v>100</v>
      </c>
      <c r="AD140" s="30" t="s">
        <v>40</v>
      </c>
      <c r="AE140" s="30">
        <f>IFERROR(VLOOKUP(AD140,'[1]Parámetros Paula V'!$B$29:$D$31,2,0)," ")</f>
        <v>80</v>
      </c>
      <c r="AF140" s="30" t="s">
        <v>41</v>
      </c>
      <c r="AG140" s="30">
        <f>IFERROR(VLOOKUP(AF140,'[1]Parámetros Paula V'!$B$34:$D$36,2,0)," ")</f>
        <v>40</v>
      </c>
      <c r="AH140" s="30" t="s">
        <v>50</v>
      </c>
      <c r="AI140" s="30">
        <f>IFERROR(VLOOKUP(AH140,'[1]Parámetros Paula V'!$B$38:$D$41,2,0)," ")</f>
        <v>40</v>
      </c>
      <c r="AJ140" s="30" t="s">
        <v>43</v>
      </c>
      <c r="AK140" s="30">
        <f>IFERROR(VLOOKUP(AJ140,'[1]Parámetros Paula V'!$B$43:$D$45,2,0)," ")</f>
        <v>80</v>
      </c>
      <c r="AL140" s="30" t="s">
        <v>38</v>
      </c>
      <c r="AM140" s="30">
        <f>IFERROR(VLOOKUP(AL140,'[1]Parámetros Paula V'!$B$46:$D$50,2,0)," ")</f>
        <v>100</v>
      </c>
      <c r="AN140" s="30">
        <f>IFERROR(IF(Q140="No",20,(AE140*'[1]Parámetros Paula V'!$D$29)+(AG140*'[1]Parámetros Paula V'!$D$34)+(AI140*'[1]Parámetros Paula V'!$D$38)+(AK140*'[1]Parámetros Paula V'!$D$43)+(AM140*'[1]Parámetros Paula V'!$D$49))," ")</f>
        <v>69</v>
      </c>
      <c r="AO140" s="30">
        <f t="shared" si="5"/>
        <v>89.8</v>
      </c>
      <c r="AP140" s="28" t="str">
        <f>IF(AO140=" "," ",IF(AO140&lt;='[1]Parámetros Paula V'!$C$53,'[1]Parámetros Paula V'!$A$53,IF(AO140&lt;='[1]Parámetros Paula V'!$C$54,'[1]Parámetros Paula V'!$A$54,IF(AO140&lt;='[1]Parámetros Paula V'!$C$55,'[1]Parámetros Paula V'!$A$55,IF(AO140&lt;='[1]Parámetros Paula V'!$C$56,'[1]Parámetros Paula V'!$A$56,'[1]Parámetros Paula V'!$A$57)))))</f>
        <v>El control es óptimo, efectivo, eficiente, económicamente viable y ejecutándose adecuadamente.</v>
      </c>
      <c r="AQ140" s="31"/>
      <c r="AR140" s="32"/>
      <c r="AS140" s="32"/>
      <c r="AT140" s="31" t="s">
        <v>359</v>
      </c>
    </row>
    <row r="141" spans="1:46" ht="57" x14ac:dyDescent="0.2">
      <c r="A141" s="2" t="s">
        <v>355</v>
      </c>
      <c r="B141" s="28" t="s">
        <v>356</v>
      </c>
      <c r="C141" s="33" t="s">
        <v>357</v>
      </c>
      <c r="D141" s="34">
        <v>45469</v>
      </c>
      <c r="E141" s="28">
        <v>3</v>
      </c>
      <c r="F141" s="28" t="str">
        <f>VLOOKUP(E141,[1]Áreas!$D$1:$E$6,2,0)</f>
        <v>Posible</v>
      </c>
      <c r="G141" s="28">
        <v>10</v>
      </c>
      <c r="H141" s="28" t="str">
        <f>VLOOKUP(G141,[1]Áreas!$I$1:$J$6,2,0)</f>
        <v>Mayor</v>
      </c>
      <c r="I141" s="28">
        <f t="shared" si="4"/>
        <v>30</v>
      </c>
      <c r="J141" s="28" t="str">
        <f>IFERROR(VLOOKUP(CONCATENATE(F141,H141),[1]Áreas!$E$8:$F$33,2,0)," ")</f>
        <v>Alto</v>
      </c>
      <c r="K141" s="28" t="s">
        <v>360</v>
      </c>
      <c r="L141" s="28" t="s">
        <v>35</v>
      </c>
      <c r="M141" s="28" t="s">
        <v>175</v>
      </c>
      <c r="N141" s="28" t="s">
        <v>357</v>
      </c>
      <c r="O141" s="28" t="s">
        <v>37</v>
      </c>
      <c r="P141" s="30">
        <f>IFERROR(VLOOKUP(O141,'[1]Parámetros Paula V'!$B$2:$D$6,2,0)," ")</f>
        <v>80</v>
      </c>
      <c r="Q141" s="30" t="s">
        <v>38</v>
      </c>
      <c r="R141" s="30">
        <f>IFERROR(VLOOKUP(Q141,'[1]Parámetros Paula V'!$B$7:$D$8,2,0)," ")</f>
        <v>100</v>
      </c>
      <c r="S141" s="30" t="s">
        <v>38</v>
      </c>
      <c r="T141" s="30">
        <f>IFERROR(VLOOKUP(S141,'[1]Parámetros Paula V'!$B$9:$D$10,2,0)," ")</f>
        <v>20</v>
      </c>
      <c r="U141" s="30" t="s">
        <v>38</v>
      </c>
      <c r="V141" s="30">
        <f>IFERROR(VLOOKUP(U141,'[1]Parámetros Paula V'!$B$11:$D$12,2,0)," ")</f>
        <v>100</v>
      </c>
      <c r="W141" s="30" t="s">
        <v>38</v>
      </c>
      <c r="X141" s="30">
        <f>IFERROR(VLOOKUP(W141,'[1]Parámetros Paula V'!$B$13:$D$16,2,0)," ")</f>
        <v>100</v>
      </c>
      <c r="Y141" s="30">
        <f>IFERROR((R141*'[1]Parámetros Paula V'!$D$7)+(T141*'[1]Parámetros Paula V'!$D$9)+(V141*'[1]Parámetros Paula V'!$D$11)+(X141*'[1]Parámetros Paula V'!$D$13)," ")</f>
        <v>72</v>
      </c>
      <c r="Z141" s="30" t="s">
        <v>38</v>
      </c>
      <c r="AA141" s="30">
        <f>IFERROR(VLOOKUP(Z141,'[1]Parámetros Paula V'!$B$18:$D$20,2,0)," ")</f>
        <v>100</v>
      </c>
      <c r="AB141" s="30" t="s">
        <v>39</v>
      </c>
      <c r="AC141" s="30">
        <f>IFERROR(IF(Q141="No",20,VLOOKUP(AB141,'[1]Parámetros Paula V'!$B$23:$D$27,2,0))," ")</f>
        <v>100</v>
      </c>
      <c r="AD141" s="30" t="s">
        <v>40</v>
      </c>
      <c r="AE141" s="30">
        <f>IFERROR(VLOOKUP(AD141,'[1]Parámetros Paula V'!$B$29:$D$31,2,0)," ")</f>
        <v>80</v>
      </c>
      <c r="AF141" s="30" t="s">
        <v>41</v>
      </c>
      <c r="AG141" s="30">
        <f>IFERROR(VLOOKUP(AF141,'[1]Parámetros Paula V'!$B$34:$D$36,2,0)," ")</f>
        <v>40</v>
      </c>
      <c r="AH141" s="30" t="s">
        <v>50</v>
      </c>
      <c r="AI141" s="30">
        <f>IFERROR(VLOOKUP(AH141,'[1]Parámetros Paula V'!$B$38:$D$41,2,0)," ")</f>
        <v>40</v>
      </c>
      <c r="AJ141" s="30" t="s">
        <v>43</v>
      </c>
      <c r="AK141" s="30">
        <f>IFERROR(VLOOKUP(AJ141,'[1]Parámetros Paula V'!$B$43:$D$45,2,0)," ")</f>
        <v>80</v>
      </c>
      <c r="AL141" s="30" t="s">
        <v>38</v>
      </c>
      <c r="AM141" s="30">
        <f>IFERROR(VLOOKUP(AL141,'[1]Parámetros Paula V'!$B$46:$D$50,2,0)," ")</f>
        <v>100</v>
      </c>
      <c r="AN141" s="30">
        <f>IFERROR(IF(Q141="No",20,(AE141*'[1]Parámetros Paula V'!$D$29)+(AG141*'[1]Parámetros Paula V'!$D$34)+(AI141*'[1]Parámetros Paula V'!$D$38)+(AK141*'[1]Parámetros Paula V'!$D$43)+(AM141*'[1]Parámetros Paula V'!$D$49))," ")</f>
        <v>69</v>
      </c>
      <c r="AO141" s="30">
        <f t="shared" si="5"/>
        <v>84.2</v>
      </c>
      <c r="AP141" s="28" t="str">
        <f>IF(AO141=" "," ",IF(AO141&lt;='[1]Parámetros Paula V'!$C$53,'[1]Parámetros Paula V'!$A$53,IF(AO141&lt;='[1]Parámetros Paula V'!$C$54,'[1]Parámetros Paula V'!$A$54,IF(AO141&lt;='[1]Parámetros Paula V'!$C$55,'[1]Parámetros Paula V'!$A$55,IF(AO141&lt;='[1]Parámetros Paula V'!$C$56,'[1]Parámetros Paula V'!$A$56,'[1]Parámetros Paula V'!$A$57)))))</f>
        <v>El control es óptimo, efectivo, eficiente, económicamente viable y ejecutándose adecuadamente.</v>
      </c>
      <c r="AQ141" s="31"/>
      <c r="AR141" s="32"/>
      <c r="AS141" s="32"/>
      <c r="AT141" s="31" t="s">
        <v>361</v>
      </c>
    </row>
    <row r="142" spans="1:46" ht="57" x14ac:dyDescent="0.2">
      <c r="A142" s="2" t="s">
        <v>355</v>
      </c>
      <c r="B142" s="28" t="s">
        <v>356</v>
      </c>
      <c r="C142" s="33" t="s">
        <v>357</v>
      </c>
      <c r="D142" s="34">
        <v>45469</v>
      </c>
      <c r="E142" s="28">
        <v>3</v>
      </c>
      <c r="F142" s="28" t="str">
        <f>VLOOKUP(E142,[1]Áreas!$D$1:$E$6,2,0)</f>
        <v>Posible</v>
      </c>
      <c r="G142" s="28">
        <v>10</v>
      </c>
      <c r="H142" s="28" t="str">
        <f>VLOOKUP(G142,[1]Áreas!$I$1:$J$6,2,0)</f>
        <v>Mayor</v>
      </c>
      <c r="I142" s="28">
        <f t="shared" si="4"/>
        <v>30</v>
      </c>
      <c r="J142" s="28" t="str">
        <f>IFERROR(VLOOKUP(CONCATENATE(F142,H142),[1]Áreas!$E$8:$F$33,2,0)," ")</f>
        <v>Alto</v>
      </c>
      <c r="K142" s="28" t="s">
        <v>362</v>
      </c>
      <c r="L142" s="28" t="s">
        <v>35</v>
      </c>
      <c r="M142" s="28" t="s">
        <v>175</v>
      </c>
      <c r="N142" s="28" t="s">
        <v>357</v>
      </c>
      <c r="O142" s="28" t="s">
        <v>37</v>
      </c>
      <c r="P142" s="30">
        <f>IFERROR(VLOOKUP(O142,'[1]Parámetros Paula V'!$B$2:$D$6,2,0)," ")</f>
        <v>80</v>
      </c>
      <c r="Q142" s="30" t="s">
        <v>38</v>
      </c>
      <c r="R142" s="30">
        <f>IFERROR(VLOOKUP(Q142,'[1]Parámetros Paula V'!$B$7:$D$8,2,0)," ")</f>
        <v>100</v>
      </c>
      <c r="S142" s="30" t="s">
        <v>38</v>
      </c>
      <c r="T142" s="30">
        <f>IFERROR(VLOOKUP(S142,'[1]Parámetros Paula V'!$B$9:$D$10,2,0)," ")</f>
        <v>20</v>
      </c>
      <c r="U142" s="30" t="s">
        <v>38</v>
      </c>
      <c r="V142" s="30">
        <f>IFERROR(VLOOKUP(U142,'[1]Parámetros Paula V'!$B$11:$D$12,2,0)," ")</f>
        <v>100</v>
      </c>
      <c r="W142" s="30" t="s">
        <v>38</v>
      </c>
      <c r="X142" s="30">
        <f>IFERROR(VLOOKUP(W142,'[1]Parámetros Paula V'!$B$13:$D$16,2,0)," ")</f>
        <v>100</v>
      </c>
      <c r="Y142" s="30">
        <f>IFERROR((R142*'[1]Parámetros Paula V'!$D$7)+(T142*'[1]Parámetros Paula V'!$D$9)+(V142*'[1]Parámetros Paula V'!$D$11)+(X142*'[1]Parámetros Paula V'!$D$13)," ")</f>
        <v>72</v>
      </c>
      <c r="Z142" s="30" t="s">
        <v>38</v>
      </c>
      <c r="AA142" s="30">
        <f>IFERROR(VLOOKUP(Z142,'[1]Parámetros Paula V'!$B$18:$D$20,2,0)," ")</f>
        <v>100</v>
      </c>
      <c r="AB142" s="30" t="s">
        <v>39</v>
      </c>
      <c r="AC142" s="30">
        <f>IFERROR(IF(Q142="No",20,VLOOKUP(AB142,'[1]Parámetros Paula V'!$B$23:$D$27,2,0))," ")</f>
        <v>100</v>
      </c>
      <c r="AD142" s="30" t="s">
        <v>40</v>
      </c>
      <c r="AE142" s="30">
        <f>IFERROR(VLOOKUP(AD142,'[1]Parámetros Paula V'!$B$29:$D$31,2,0)," ")</f>
        <v>80</v>
      </c>
      <c r="AF142" s="30" t="s">
        <v>41</v>
      </c>
      <c r="AG142" s="30">
        <f>IFERROR(VLOOKUP(AF142,'[1]Parámetros Paula V'!$B$34:$D$36,2,0)," ")</f>
        <v>40</v>
      </c>
      <c r="AH142" s="30" t="s">
        <v>50</v>
      </c>
      <c r="AI142" s="30">
        <f>IFERROR(VLOOKUP(AH142,'[1]Parámetros Paula V'!$B$38:$D$41,2,0)," ")</f>
        <v>40</v>
      </c>
      <c r="AJ142" s="30" t="s">
        <v>51</v>
      </c>
      <c r="AK142" s="30">
        <f>IFERROR(VLOOKUP(AJ142,'[1]Parámetros Paula V'!$B$43:$D$45,2,0)," ")</f>
        <v>100</v>
      </c>
      <c r="AL142" s="30" t="s">
        <v>38</v>
      </c>
      <c r="AM142" s="30">
        <f>IFERROR(VLOOKUP(AL142,'[1]Parámetros Paula V'!$B$46:$D$50,2,0)," ")</f>
        <v>100</v>
      </c>
      <c r="AN142" s="30">
        <f>IFERROR(IF(Q142="No",20,(AE142*'[1]Parámetros Paula V'!$D$29)+(AG142*'[1]Parámetros Paula V'!$D$34)+(AI142*'[1]Parámetros Paula V'!$D$38)+(AK142*'[1]Parámetros Paula V'!$D$43)+(AM142*'[1]Parámetros Paula V'!$D$49))," ")</f>
        <v>79</v>
      </c>
      <c r="AO142" s="30">
        <f t="shared" si="5"/>
        <v>86.2</v>
      </c>
      <c r="AP142" s="28" t="str">
        <f>IF(AO142=" "," ",IF(AO142&lt;='[1]Parámetros Paula V'!$C$53,'[1]Parámetros Paula V'!$A$53,IF(AO142&lt;='[1]Parámetros Paula V'!$C$54,'[1]Parámetros Paula V'!$A$54,IF(AO142&lt;='[1]Parámetros Paula V'!$C$55,'[1]Parámetros Paula V'!$A$55,IF(AO142&lt;='[1]Parámetros Paula V'!$C$56,'[1]Parámetros Paula V'!$A$56,'[1]Parámetros Paula V'!$A$57)))))</f>
        <v>El control es óptimo, efectivo, eficiente, económicamente viable y ejecutándose adecuadamente.</v>
      </c>
      <c r="AQ142" s="31"/>
      <c r="AR142" s="32"/>
      <c r="AS142" s="32"/>
      <c r="AT142" s="31" t="s">
        <v>680</v>
      </c>
    </row>
    <row r="143" spans="1:46" ht="57" x14ac:dyDescent="0.2">
      <c r="A143" s="2" t="s">
        <v>355</v>
      </c>
      <c r="B143" s="28" t="s">
        <v>356</v>
      </c>
      <c r="C143" s="33" t="s">
        <v>174</v>
      </c>
      <c r="D143" s="34">
        <v>45467</v>
      </c>
      <c r="E143" s="28">
        <v>3</v>
      </c>
      <c r="F143" s="28" t="str">
        <f>VLOOKUP(E143,[1]Áreas!$D$1:$E$6,2,0)</f>
        <v>Posible</v>
      </c>
      <c r="G143" s="28">
        <v>10</v>
      </c>
      <c r="H143" s="28" t="str">
        <f>VLOOKUP(G143,[1]Áreas!$I$1:$J$6,2,0)</f>
        <v>Mayor</v>
      </c>
      <c r="I143" s="28">
        <f t="shared" si="4"/>
        <v>30</v>
      </c>
      <c r="J143" s="28" t="str">
        <f>IFERROR(VLOOKUP(CONCATENATE(F143,H143),[1]Áreas!$E$8:$F$33,2,0)," ")</f>
        <v>Alto</v>
      </c>
      <c r="K143" s="28" t="s">
        <v>803</v>
      </c>
      <c r="L143" s="28" t="s">
        <v>35</v>
      </c>
      <c r="M143" s="28" t="s">
        <v>175</v>
      </c>
      <c r="N143" s="28" t="s">
        <v>174</v>
      </c>
      <c r="O143" s="28" t="s">
        <v>37</v>
      </c>
      <c r="P143" s="30">
        <f>IFERROR(VLOOKUP(O143,'[1]Parámetros Paula V'!$B$2:$D$6,2,0)," ")</f>
        <v>80</v>
      </c>
      <c r="Q143" s="30" t="s">
        <v>38</v>
      </c>
      <c r="R143" s="30">
        <f>IFERROR(VLOOKUP(Q143,'[1]Parámetros Paula V'!$B$7:$D$8,2,0)," ")</f>
        <v>100</v>
      </c>
      <c r="S143" s="30" t="s">
        <v>38</v>
      </c>
      <c r="T143" s="30">
        <f>IFERROR(VLOOKUP(S143,'[1]Parámetros Paula V'!$B$9:$D$10,2,0)," ")</f>
        <v>20</v>
      </c>
      <c r="U143" s="30" t="s">
        <v>38</v>
      </c>
      <c r="V143" s="30">
        <f>IFERROR(VLOOKUP(U143,'[1]Parámetros Paula V'!$B$11:$D$12,2,0)," ")</f>
        <v>100</v>
      </c>
      <c r="W143" s="30" t="s">
        <v>38</v>
      </c>
      <c r="X143" s="30">
        <f>IFERROR(VLOOKUP(W143,'[1]Parámetros Paula V'!$B$13:$D$16,2,0)," ")</f>
        <v>100</v>
      </c>
      <c r="Y143" s="30">
        <f>IFERROR((R143*'[1]Parámetros Paula V'!$D$7)+(T143*'[1]Parámetros Paula V'!$D$9)+(V143*'[1]Parámetros Paula V'!$D$11)+(X143*'[1]Parámetros Paula V'!$D$13)," ")</f>
        <v>72</v>
      </c>
      <c r="Z143" s="30" t="s">
        <v>38</v>
      </c>
      <c r="AA143" s="30">
        <f>IFERROR(VLOOKUP(Z143,'[1]Parámetros Paula V'!$B$18:$D$20,2,0)," ")</f>
        <v>100</v>
      </c>
      <c r="AB143" s="30" t="s">
        <v>39</v>
      </c>
      <c r="AC143" s="30">
        <f>IFERROR(IF(Q143="No",20,VLOOKUP(AB143,'[1]Parámetros Paula V'!$B$23:$D$27,2,0))," ")</f>
        <v>100</v>
      </c>
      <c r="AD143" s="30" t="s">
        <v>40</v>
      </c>
      <c r="AE143" s="30">
        <f>IFERROR(VLOOKUP(AD143,'[1]Parámetros Paula V'!$B$29:$D$31,2,0)," ")</f>
        <v>80</v>
      </c>
      <c r="AF143" s="30" t="s">
        <v>55</v>
      </c>
      <c r="AG143" s="30">
        <f>IFERROR(VLOOKUP(AF143,'[1]Parámetros Paula V'!$B$34:$D$36,2,0)," ")</f>
        <v>80</v>
      </c>
      <c r="AH143" s="30" t="s">
        <v>50</v>
      </c>
      <c r="AI143" s="30">
        <f>IFERROR(VLOOKUP(AH143,'[1]Parámetros Paula V'!$B$38:$D$41,2,0)," ")</f>
        <v>40</v>
      </c>
      <c r="AJ143" s="30" t="s">
        <v>43</v>
      </c>
      <c r="AK143" s="30">
        <f>IFERROR(VLOOKUP(AJ143,'[1]Parámetros Paula V'!$B$43:$D$45,2,0)," ")</f>
        <v>80</v>
      </c>
      <c r="AL143" s="30" t="s">
        <v>38</v>
      </c>
      <c r="AM143" s="30">
        <f>IFERROR(VLOOKUP(AL143,'[1]Parámetros Paula V'!$B$46:$D$50,2,0)," ")</f>
        <v>100</v>
      </c>
      <c r="AN143" s="30">
        <f>IFERROR(IF(Q143="No",20,(AE143*'[1]Parámetros Paula V'!$D$29)+(AG143*'[1]Parámetros Paula V'!$D$34)+(AI143*'[1]Parámetros Paula V'!$D$38)+(AK143*'[1]Parámetros Paula V'!$D$43)+(AM143*'[1]Parámetros Paula V'!$D$49))," ")</f>
        <v>72</v>
      </c>
      <c r="AO143" s="30">
        <f t="shared" si="5"/>
        <v>84.8</v>
      </c>
      <c r="AP143" s="28" t="str">
        <f>IF(AO143=" "," ",IF(AO143&lt;='[1]Parámetros Paula V'!$C$53,'[1]Parámetros Paula V'!$A$53,IF(AO143&lt;='[1]Parámetros Paula V'!$C$54,'[1]Parámetros Paula V'!$A$54,IF(AO143&lt;='[1]Parámetros Paula V'!$C$55,'[1]Parámetros Paula V'!$A$55,IF(AO143&lt;='[1]Parámetros Paula V'!$C$56,'[1]Parámetros Paula V'!$A$56,'[1]Parámetros Paula V'!$A$57)))))</f>
        <v>El control es óptimo, efectivo, eficiente, económicamente viable y ejecutándose adecuadamente.</v>
      </c>
      <c r="AQ143" s="31"/>
      <c r="AR143" s="32"/>
      <c r="AS143" s="32"/>
      <c r="AT143" s="31" t="s">
        <v>804</v>
      </c>
    </row>
    <row r="144" spans="1:46" ht="42.75" x14ac:dyDescent="0.2">
      <c r="A144" s="2" t="s">
        <v>355</v>
      </c>
      <c r="B144" s="28" t="s">
        <v>356</v>
      </c>
      <c r="C144" s="33" t="s">
        <v>188</v>
      </c>
      <c r="D144" s="34">
        <v>45463</v>
      </c>
      <c r="E144" s="28">
        <v>3</v>
      </c>
      <c r="F144" s="28" t="str">
        <f>VLOOKUP(E144,[1]Áreas!$D$1:$E$6,2,0)</f>
        <v>Posible</v>
      </c>
      <c r="G144" s="28">
        <v>10</v>
      </c>
      <c r="H144" s="28" t="str">
        <f>VLOOKUP(G144,[1]Áreas!$I$1:$J$6,2,0)</f>
        <v>Mayor</v>
      </c>
      <c r="I144" s="28">
        <f t="shared" si="4"/>
        <v>30</v>
      </c>
      <c r="J144" s="28" t="str">
        <f>IFERROR(VLOOKUP(CONCATENATE(F144,H144),[1]Áreas!$E$8:$F$33,2,0)," ")</f>
        <v>Alto</v>
      </c>
      <c r="K144" s="28" t="s">
        <v>805</v>
      </c>
      <c r="L144" s="28" t="s">
        <v>35</v>
      </c>
      <c r="M144" s="28" t="s">
        <v>175</v>
      </c>
      <c r="N144" s="28" t="s">
        <v>188</v>
      </c>
      <c r="O144" s="28" t="s">
        <v>37</v>
      </c>
      <c r="P144" s="30">
        <f>IFERROR(VLOOKUP(O144,'[1]Parámetros Paula V'!$B$2:$D$6,2,0)," ")</f>
        <v>80</v>
      </c>
      <c r="Q144" s="30" t="s">
        <v>38</v>
      </c>
      <c r="R144" s="30">
        <f>IFERROR(VLOOKUP(Q144,'[1]Parámetros Paula V'!$B$7:$D$8,2,0)," ")</f>
        <v>100</v>
      </c>
      <c r="S144" s="30" t="s">
        <v>38</v>
      </c>
      <c r="T144" s="30">
        <f>IFERROR(VLOOKUP(S144,'[1]Parámetros Paula V'!$B$9:$D$10,2,0)," ")</f>
        <v>20</v>
      </c>
      <c r="U144" s="30" t="s">
        <v>38</v>
      </c>
      <c r="V144" s="30">
        <f>IFERROR(VLOOKUP(U144,'[1]Parámetros Paula V'!$B$11:$D$12,2,0)," ")</f>
        <v>100</v>
      </c>
      <c r="W144" s="30" t="s">
        <v>48</v>
      </c>
      <c r="X144" s="30">
        <f>IFERROR(VLOOKUP(W144,'[1]Parámetros Paula V'!$B$13:$D$16,2,0)," ")</f>
        <v>40</v>
      </c>
      <c r="Y144" s="30">
        <f>IFERROR((R144*'[1]Parámetros Paula V'!$D$7)+(T144*'[1]Parámetros Paula V'!$D$9)+(V144*'[1]Parámetros Paula V'!$D$11)+(X144*'[1]Parámetros Paula V'!$D$13)," ")</f>
        <v>57</v>
      </c>
      <c r="Z144" s="30" t="s">
        <v>38</v>
      </c>
      <c r="AA144" s="30">
        <f>IFERROR(VLOOKUP(Z144,'[1]Parámetros Paula V'!$B$18:$D$20,2,0)," ")</f>
        <v>100</v>
      </c>
      <c r="AB144" s="30" t="s">
        <v>39</v>
      </c>
      <c r="AC144" s="30">
        <f>IFERROR(IF(Q144="No",20,VLOOKUP(AB144,'[1]Parámetros Paula V'!$B$23:$D$27,2,0))," ")</f>
        <v>100</v>
      </c>
      <c r="AD144" s="30" t="s">
        <v>40</v>
      </c>
      <c r="AE144" s="30">
        <f>IFERROR(VLOOKUP(AD144,'[1]Parámetros Paula V'!$B$29:$D$31,2,0)," ")</f>
        <v>80</v>
      </c>
      <c r="AF144" s="30" t="s">
        <v>41</v>
      </c>
      <c r="AG144" s="30">
        <f>IFERROR(VLOOKUP(AF144,'[1]Parámetros Paula V'!$B$34:$D$36,2,0)," ")</f>
        <v>40</v>
      </c>
      <c r="AH144" s="30" t="s">
        <v>50</v>
      </c>
      <c r="AI144" s="30">
        <f>IFERROR(VLOOKUP(AH144,'[1]Parámetros Paula V'!$B$38:$D$41,2,0)," ")</f>
        <v>40</v>
      </c>
      <c r="AJ144" s="30" t="s">
        <v>43</v>
      </c>
      <c r="AK144" s="30">
        <f>IFERROR(VLOOKUP(AJ144,'[1]Parámetros Paula V'!$B$43:$D$45,2,0)," ")</f>
        <v>80</v>
      </c>
      <c r="AL144" s="30" t="s">
        <v>38</v>
      </c>
      <c r="AM144" s="30">
        <f>IFERROR(VLOOKUP(AL144,'[1]Parámetros Paula V'!$B$46:$D$50,2,0)," ")</f>
        <v>100</v>
      </c>
      <c r="AN144" s="30">
        <f>IFERROR(IF(Q144="No",20,(AE144*'[1]Parámetros Paula V'!$D$29)+(AG144*'[1]Parámetros Paula V'!$D$34)+(AI144*'[1]Parámetros Paula V'!$D$38)+(AK144*'[1]Parámetros Paula V'!$D$43)+(AM144*'[1]Parámetros Paula V'!$D$49))," ")</f>
        <v>69</v>
      </c>
      <c r="AO144" s="30">
        <f t="shared" si="5"/>
        <v>81.2</v>
      </c>
      <c r="AP144" s="28" t="str">
        <f>IF(AO144=" "," ",IF(AO144&lt;='[1]Parámetros Paula V'!$C$53,'[1]Parámetros Paula V'!$A$53,IF(AO144&lt;='[1]Parámetros Paula V'!$C$54,'[1]Parámetros Paula V'!$A$54,IF(AO144&lt;='[1]Parámetros Paula V'!$C$55,'[1]Parámetros Paula V'!$A$55,IF(AO144&lt;='[1]Parámetros Paula V'!$C$56,'[1]Parámetros Paula V'!$A$56,'[1]Parámetros Paula V'!$A$57)))))</f>
        <v>El control es óptimo, efectivo, eficiente, económicamente viable y ejecutándose adecuadamente.</v>
      </c>
      <c r="AQ144" s="31"/>
      <c r="AR144" s="32"/>
      <c r="AS144" s="32"/>
      <c r="AT144" s="31" t="s">
        <v>468</v>
      </c>
    </row>
    <row r="145" spans="1:46" ht="42.75" x14ac:dyDescent="0.2">
      <c r="A145" s="2" t="s">
        <v>355</v>
      </c>
      <c r="B145" s="28" t="s">
        <v>356</v>
      </c>
      <c r="C145" s="33" t="s">
        <v>188</v>
      </c>
      <c r="D145" s="34">
        <v>45463</v>
      </c>
      <c r="E145" s="28">
        <v>3</v>
      </c>
      <c r="F145" s="28" t="str">
        <f>VLOOKUP(E145,[1]Áreas!$D$1:$E$6,2,0)</f>
        <v>Posible</v>
      </c>
      <c r="G145" s="28">
        <v>10</v>
      </c>
      <c r="H145" s="28" t="str">
        <f>VLOOKUP(G145,[1]Áreas!$I$1:$J$6,2,0)</f>
        <v>Mayor</v>
      </c>
      <c r="I145" s="28">
        <f t="shared" si="4"/>
        <v>30</v>
      </c>
      <c r="J145" s="28" t="str">
        <f>IFERROR(VLOOKUP(CONCATENATE(F145,H145),[1]Áreas!$E$8:$F$33,2,0)," ")</f>
        <v>Alto</v>
      </c>
      <c r="K145" s="28" t="s">
        <v>363</v>
      </c>
      <c r="L145" s="28" t="s">
        <v>35</v>
      </c>
      <c r="M145" s="28" t="s">
        <v>175</v>
      </c>
      <c r="N145" s="28" t="s">
        <v>188</v>
      </c>
      <c r="O145" s="28" t="s">
        <v>37</v>
      </c>
      <c r="P145" s="30">
        <f>IFERROR(VLOOKUP(O145,'[1]Parámetros Paula V'!$B$2:$D$6,2,0)," ")</f>
        <v>80</v>
      </c>
      <c r="Q145" s="30" t="s">
        <v>38</v>
      </c>
      <c r="R145" s="30">
        <f>IFERROR(VLOOKUP(Q145,'[1]Parámetros Paula V'!$B$7:$D$8,2,0)," ")</f>
        <v>100</v>
      </c>
      <c r="S145" s="30" t="s">
        <v>38</v>
      </c>
      <c r="T145" s="30">
        <f>IFERROR(VLOOKUP(S145,'[1]Parámetros Paula V'!$B$9:$D$10,2,0)," ")</f>
        <v>20</v>
      </c>
      <c r="U145" s="30" t="s">
        <v>38</v>
      </c>
      <c r="V145" s="30">
        <f>IFERROR(VLOOKUP(U145,'[1]Parámetros Paula V'!$B$11:$D$12,2,0)," ")</f>
        <v>100</v>
      </c>
      <c r="W145" s="30" t="s">
        <v>48</v>
      </c>
      <c r="X145" s="30">
        <f>IFERROR(VLOOKUP(W145,'[1]Parámetros Paula V'!$B$13:$D$16,2,0)," ")</f>
        <v>40</v>
      </c>
      <c r="Y145" s="30">
        <f>IFERROR((R145*'[1]Parámetros Paula V'!$D$7)+(T145*'[1]Parámetros Paula V'!$D$9)+(V145*'[1]Parámetros Paula V'!$D$11)+(X145*'[1]Parámetros Paula V'!$D$13)," ")</f>
        <v>57</v>
      </c>
      <c r="Z145" s="30" t="s">
        <v>38</v>
      </c>
      <c r="AA145" s="30">
        <f>IFERROR(VLOOKUP(Z145,'[1]Parámetros Paula V'!$B$18:$D$20,2,0)," ")</f>
        <v>100</v>
      </c>
      <c r="AB145" s="30" t="s">
        <v>39</v>
      </c>
      <c r="AC145" s="30">
        <f>IFERROR(IF(Q145="No",20,VLOOKUP(AB145,'[1]Parámetros Paula V'!$B$23:$D$27,2,0))," ")</f>
        <v>100</v>
      </c>
      <c r="AD145" s="30" t="s">
        <v>40</v>
      </c>
      <c r="AE145" s="30">
        <f>IFERROR(VLOOKUP(AD145,'[1]Parámetros Paula V'!$B$29:$D$31,2,0)," ")</f>
        <v>80</v>
      </c>
      <c r="AF145" s="30" t="s">
        <v>41</v>
      </c>
      <c r="AG145" s="30">
        <f>IFERROR(VLOOKUP(AF145,'[1]Parámetros Paula V'!$B$34:$D$36,2,0)," ")</f>
        <v>40</v>
      </c>
      <c r="AH145" s="30" t="s">
        <v>50</v>
      </c>
      <c r="AI145" s="30">
        <f>IFERROR(VLOOKUP(AH145,'[1]Parámetros Paula V'!$B$38:$D$41,2,0)," ")</f>
        <v>40</v>
      </c>
      <c r="AJ145" s="30" t="s">
        <v>51</v>
      </c>
      <c r="AK145" s="30">
        <f>IFERROR(VLOOKUP(AJ145,'[1]Parámetros Paula V'!$B$43:$D$45,2,0)," ")</f>
        <v>100</v>
      </c>
      <c r="AL145" s="30" t="s">
        <v>38</v>
      </c>
      <c r="AM145" s="30">
        <f>IFERROR(VLOOKUP(AL145,'[1]Parámetros Paula V'!$B$46:$D$50,2,0)," ")</f>
        <v>100</v>
      </c>
      <c r="AN145" s="30">
        <f>IFERROR(IF(Q145="No",20,(AE145*'[1]Parámetros Paula V'!$D$29)+(AG145*'[1]Parámetros Paula V'!$D$34)+(AI145*'[1]Parámetros Paula V'!$D$38)+(AK145*'[1]Parámetros Paula V'!$D$43)+(AM145*'[1]Parámetros Paula V'!$D$49))," ")</f>
        <v>79</v>
      </c>
      <c r="AO145" s="30">
        <f t="shared" si="5"/>
        <v>83.2</v>
      </c>
      <c r="AP145" s="28" t="str">
        <f>IF(AO145=" "," ",IF(AO145&lt;='[1]Parámetros Paula V'!$C$53,'[1]Parámetros Paula V'!$A$53,IF(AO145&lt;='[1]Parámetros Paula V'!$C$54,'[1]Parámetros Paula V'!$A$54,IF(AO145&lt;='[1]Parámetros Paula V'!$C$55,'[1]Parámetros Paula V'!$A$55,IF(AO145&lt;='[1]Parámetros Paula V'!$C$56,'[1]Parámetros Paula V'!$A$56,'[1]Parámetros Paula V'!$A$57)))))</f>
        <v>El control es óptimo, efectivo, eficiente, económicamente viable y ejecutándose adecuadamente.</v>
      </c>
      <c r="AQ145" s="31"/>
      <c r="AR145" s="32"/>
      <c r="AS145" s="32"/>
      <c r="AT145" s="31" t="s">
        <v>806</v>
      </c>
    </row>
    <row r="146" spans="1:46" ht="57" x14ac:dyDescent="0.2">
      <c r="A146" s="2" t="s">
        <v>364</v>
      </c>
      <c r="B146" s="28" t="s">
        <v>365</v>
      </c>
      <c r="C146" s="33" t="s">
        <v>196</v>
      </c>
      <c r="D146" s="29" t="s">
        <v>366</v>
      </c>
      <c r="E146" s="28">
        <v>2</v>
      </c>
      <c r="F146" s="28" t="str">
        <f>VLOOKUP(E146,[1]Áreas!$D$1:$E$6,2,0)</f>
        <v>Improbable</v>
      </c>
      <c r="G146" s="28">
        <v>20</v>
      </c>
      <c r="H146" s="28" t="str">
        <f>VLOOKUP(G146,[1]Áreas!$I$1:$J$6,2,0)</f>
        <v>Severo</v>
      </c>
      <c r="I146" s="28">
        <f t="shared" si="4"/>
        <v>40</v>
      </c>
      <c r="J146" s="28" t="str">
        <f>IFERROR(VLOOKUP(CONCATENATE(F146,H146),[1]Áreas!$E$8:$F$33,2,0)," ")</f>
        <v>Extremo</v>
      </c>
      <c r="K146" s="28" t="s">
        <v>367</v>
      </c>
      <c r="L146" s="28" t="s">
        <v>35</v>
      </c>
      <c r="M146" s="28" t="s">
        <v>115</v>
      </c>
      <c r="N146" s="28" t="s">
        <v>368</v>
      </c>
      <c r="O146" s="28" t="s">
        <v>37</v>
      </c>
      <c r="P146" s="30">
        <f>IFERROR(VLOOKUP(O146,'[1]Parámetros Paula V'!$B$2:$D$6,2,0)," ")</f>
        <v>80</v>
      </c>
      <c r="Q146" s="30" t="s">
        <v>38</v>
      </c>
      <c r="R146" s="30">
        <f>IFERROR(VLOOKUP(Q146,'[1]Parámetros Paula V'!$B$7:$D$8,2,0)," ")</f>
        <v>100</v>
      </c>
      <c r="S146" s="30" t="s">
        <v>38</v>
      </c>
      <c r="T146" s="30">
        <f>IFERROR(VLOOKUP(S146,'[1]Parámetros Paula V'!$B$9:$D$10,2,0)," ")</f>
        <v>20</v>
      </c>
      <c r="U146" s="30" t="s">
        <v>38</v>
      </c>
      <c r="V146" s="30">
        <f>IFERROR(VLOOKUP(U146,'[1]Parámetros Paula V'!$B$11:$D$12,2,0)," ")</f>
        <v>100</v>
      </c>
      <c r="W146" s="30" t="s">
        <v>48</v>
      </c>
      <c r="X146" s="30">
        <f>IFERROR(VLOOKUP(W146,'[1]Parámetros Paula V'!$B$13:$D$16,2,0)," ")</f>
        <v>40</v>
      </c>
      <c r="Y146" s="30">
        <f>IFERROR((R146*'[1]Parámetros Paula V'!$D$7)+(T146*'[1]Parámetros Paula V'!$D$9)+(V146*'[1]Parámetros Paula V'!$D$11)+(X146*'[1]Parámetros Paula V'!$D$13)," ")</f>
        <v>57</v>
      </c>
      <c r="Z146" s="30" t="s">
        <v>38</v>
      </c>
      <c r="AA146" s="30">
        <f>IFERROR(VLOOKUP(Z146,'[1]Parámetros Paula V'!$B$18:$D$20,2,0)," ")</f>
        <v>100</v>
      </c>
      <c r="AB146" s="30" t="s">
        <v>39</v>
      </c>
      <c r="AC146" s="30">
        <f>IFERROR(IF(Q146="No",20,VLOOKUP(AB146,'[1]Parámetros Paula V'!$B$23:$D$27,2,0))," ")</f>
        <v>100</v>
      </c>
      <c r="AD146" s="30" t="s">
        <v>40</v>
      </c>
      <c r="AE146" s="30">
        <f>IFERROR(VLOOKUP(AD146,'[1]Parámetros Paula V'!$B$29:$D$31,2,0)," ")</f>
        <v>80</v>
      </c>
      <c r="AF146" s="30" t="s">
        <v>55</v>
      </c>
      <c r="AG146" s="30">
        <f>IFERROR(VLOOKUP(AF146,'[1]Parámetros Paula V'!$B$34:$D$36,2,0)," ")</f>
        <v>80</v>
      </c>
      <c r="AH146" s="30" t="s">
        <v>50</v>
      </c>
      <c r="AI146" s="30">
        <f>IFERROR(VLOOKUP(AH146,'[1]Parámetros Paula V'!$B$38:$D$41,2,0)," ")</f>
        <v>40</v>
      </c>
      <c r="AJ146" s="30" t="s">
        <v>43</v>
      </c>
      <c r="AK146" s="30">
        <f>IFERROR(VLOOKUP(AJ146,'[1]Parámetros Paula V'!$B$43:$D$45,2,0)," ")</f>
        <v>80</v>
      </c>
      <c r="AL146" s="30" t="s">
        <v>38</v>
      </c>
      <c r="AM146" s="30">
        <f>IFERROR(VLOOKUP(AL146,'[1]Parámetros Paula V'!$B$46:$D$50,2,0)," ")</f>
        <v>100</v>
      </c>
      <c r="AN146" s="30">
        <f>IFERROR(IF(Q146="No",20,(AE146*'[1]Parámetros Paula V'!$D$29)+(AG146*'[1]Parámetros Paula V'!$D$34)+(AI146*'[1]Parámetros Paula V'!$D$38)+(AK146*'[1]Parámetros Paula V'!$D$43)+(AM146*'[1]Parámetros Paula V'!$D$49))," ")</f>
        <v>72</v>
      </c>
      <c r="AO146" s="30">
        <f t="shared" si="5"/>
        <v>81.8</v>
      </c>
      <c r="AP146" s="28" t="str">
        <f>IF(AO146=" "," ",IF(AO146&lt;='[1]Parámetros Paula V'!$C$53,'[1]Parámetros Paula V'!$A$53,IF(AO146&lt;='[1]Parámetros Paula V'!$C$54,'[1]Parámetros Paula V'!$A$54,IF(AO146&lt;='[1]Parámetros Paula V'!$C$55,'[1]Parámetros Paula V'!$A$55,IF(AO146&lt;='[1]Parámetros Paula V'!$C$56,'[1]Parámetros Paula V'!$A$56,'[1]Parámetros Paula V'!$A$57)))))</f>
        <v>El control es óptimo, efectivo, eficiente, económicamente viable y ejecutándose adecuadamente.</v>
      </c>
      <c r="AQ146" s="31"/>
      <c r="AR146" s="32"/>
      <c r="AS146" s="32"/>
      <c r="AT146" s="31" t="s">
        <v>807</v>
      </c>
    </row>
    <row r="147" spans="1:46" ht="57" x14ac:dyDescent="0.2">
      <c r="A147" s="2" t="s">
        <v>364</v>
      </c>
      <c r="B147" s="28" t="s">
        <v>365</v>
      </c>
      <c r="C147" s="33" t="s">
        <v>196</v>
      </c>
      <c r="D147" s="34">
        <v>45467</v>
      </c>
      <c r="E147" s="28">
        <v>2</v>
      </c>
      <c r="F147" s="28" t="str">
        <f>VLOOKUP(E147,[1]Áreas!$D$1:$E$6,2,0)</f>
        <v>Improbable</v>
      </c>
      <c r="G147" s="28">
        <v>20</v>
      </c>
      <c r="H147" s="28" t="str">
        <f>VLOOKUP(G147,[1]Áreas!$I$1:$J$6,2,0)</f>
        <v>Severo</v>
      </c>
      <c r="I147" s="28">
        <f t="shared" si="4"/>
        <v>40</v>
      </c>
      <c r="J147" s="28" t="str">
        <f>IFERROR(VLOOKUP(CONCATENATE(F147,H147),[1]Áreas!$E$8:$F$33,2,0)," ")</f>
        <v>Extremo</v>
      </c>
      <c r="K147" s="28" t="s">
        <v>369</v>
      </c>
      <c r="L147" s="28" t="s">
        <v>35</v>
      </c>
      <c r="M147" s="28" t="s">
        <v>115</v>
      </c>
      <c r="N147" s="28" t="s">
        <v>196</v>
      </c>
      <c r="O147" s="28" t="s">
        <v>58</v>
      </c>
      <c r="P147" s="30">
        <f>IFERROR(VLOOKUP(O147,'[1]Parámetros Paula V'!$B$2:$D$6,2,0)," ")</f>
        <v>100</v>
      </c>
      <c r="Q147" s="30" t="s">
        <v>38</v>
      </c>
      <c r="R147" s="30">
        <f>IFERROR(VLOOKUP(Q147,'[1]Parámetros Paula V'!$B$7:$D$8,2,0)," ")</f>
        <v>100</v>
      </c>
      <c r="S147" s="30" t="s">
        <v>38</v>
      </c>
      <c r="T147" s="30">
        <f>IFERROR(VLOOKUP(S147,'[1]Parámetros Paula V'!$B$9:$D$10,2,0)," ")</f>
        <v>20</v>
      </c>
      <c r="U147" s="30" t="s">
        <v>38</v>
      </c>
      <c r="V147" s="30">
        <f>IFERROR(VLOOKUP(U147,'[1]Parámetros Paula V'!$B$11:$D$12,2,0)," ")</f>
        <v>100</v>
      </c>
      <c r="W147" s="30" t="s">
        <v>48</v>
      </c>
      <c r="X147" s="30">
        <f>IFERROR(VLOOKUP(W147,'[1]Parámetros Paula V'!$B$13:$D$16,2,0)," ")</f>
        <v>40</v>
      </c>
      <c r="Y147" s="30">
        <f>IFERROR((R147*'[1]Parámetros Paula V'!$D$7)+(T147*'[1]Parámetros Paula V'!$D$9)+(V147*'[1]Parámetros Paula V'!$D$11)+(X147*'[1]Parámetros Paula V'!$D$13)," ")</f>
        <v>57</v>
      </c>
      <c r="Z147" s="30" t="s">
        <v>38</v>
      </c>
      <c r="AA147" s="30">
        <f>IFERROR(VLOOKUP(Z147,'[1]Parámetros Paula V'!$B$18:$D$20,2,0)," ")</f>
        <v>100</v>
      </c>
      <c r="AB147" s="30" t="s">
        <v>39</v>
      </c>
      <c r="AC147" s="30">
        <f>IFERROR(IF(Q147="No",20,VLOOKUP(AB147,'[1]Parámetros Paula V'!$B$23:$D$27,2,0))," ")</f>
        <v>100</v>
      </c>
      <c r="AD147" s="30" t="s">
        <v>40</v>
      </c>
      <c r="AE147" s="30">
        <f>IFERROR(VLOOKUP(AD147,'[1]Parámetros Paula V'!$B$29:$D$31,2,0)," ")</f>
        <v>80</v>
      </c>
      <c r="AF147" s="30" t="s">
        <v>55</v>
      </c>
      <c r="AG147" s="30">
        <f>IFERROR(VLOOKUP(AF147,'[1]Parámetros Paula V'!$B$34:$D$36,2,0)," ")</f>
        <v>80</v>
      </c>
      <c r="AH147" s="30" t="s">
        <v>50</v>
      </c>
      <c r="AI147" s="30">
        <f>IFERROR(VLOOKUP(AH147,'[1]Parámetros Paula V'!$B$38:$D$41,2,0)," ")</f>
        <v>40</v>
      </c>
      <c r="AJ147" s="30" t="s">
        <v>43</v>
      </c>
      <c r="AK147" s="30">
        <f>IFERROR(VLOOKUP(AJ147,'[1]Parámetros Paula V'!$B$43:$D$45,2,0)," ")</f>
        <v>80</v>
      </c>
      <c r="AL147" s="30" t="s">
        <v>38</v>
      </c>
      <c r="AM147" s="30">
        <f>IFERROR(VLOOKUP(AL147,'[1]Parámetros Paula V'!$B$46:$D$50,2,0)," ")</f>
        <v>100</v>
      </c>
      <c r="AN147" s="30">
        <f>IFERROR(IF(Q147="No",20,(AE147*'[1]Parámetros Paula V'!$D$29)+(AG147*'[1]Parámetros Paula V'!$D$34)+(AI147*'[1]Parámetros Paula V'!$D$38)+(AK147*'[1]Parámetros Paula V'!$D$43)+(AM147*'[1]Parámetros Paula V'!$D$49))," ")</f>
        <v>72</v>
      </c>
      <c r="AO147" s="30">
        <f t="shared" si="5"/>
        <v>85.8</v>
      </c>
      <c r="AP147" s="28" t="str">
        <f>IF(AO147=" "," ",IF(AO147&lt;='[1]Parámetros Paula V'!$C$53,'[1]Parámetros Paula V'!$A$53,IF(AO147&lt;='[1]Parámetros Paula V'!$C$54,'[1]Parámetros Paula V'!$A$54,IF(AO147&lt;='[1]Parámetros Paula V'!$C$55,'[1]Parámetros Paula V'!$A$55,IF(AO147&lt;='[1]Parámetros Paula V'!$C$56,'[1]Parámetros Paula V'!$A$56,'[1]Parámetros Paula V'!$A$57)))))</f>
        <v>El control es óptimo, efectivo, eficiente, económicamente viable y ejecutándose adecuadamente.</v>
      </c>
      <c r="AQ147" s="31"/>
      <c r="AR147" s="32"/>
      <c r="AS147" s="32"/>
      <c r="AT147" s="31" t="s">
        <v>808</v>
      </c>
    </row>
    <row r="148" spans="1:46" ht="71.25" x14ac:dyDescent="0.2">
      <c r="A148" s="2" t="s">
        <v>364</v>
      </c>
      <c r="B148" s="28" t="s">
        <v>365</v>
      </c>
      <c r="C148" s="33" t="s">
        <v>231</v>
      </c>
      <c r="D148" s="34">
        <v>45469</v>
      </c>
      <c r="E148" s="28">
        <v>2</v>
      </c>
      <c r="F148" s="28" t="str">
        <f>VLOOKUP(E148,[1]Áreas!$D$1:$E$6,2,0)</f>
        <v>Improbable</v>
      </c>
      <c r="G148" s="28">
        <v>20</v>
      </c>
      <c r="H148" s="28" t="str">
        <f>VLOOKUP(G148,[1]Áreas!$I$1:$J$6,2,0)</f>
        <v>Severo</v>
      </c>
      <c r="I148" s="28">
        <f t="shared" si="4"/>
        <v>40</v>
      </c>
      <c r="J148" s="28" t="str">
        <f>IFERROR(VLOOKUP(CONCATENATE(F148,H148),[1]Áreas!$E$8:$F$33,2,0)," ")</f>
        <v>Extremo</v>
      </c>
      <c r="K148" s="28" t="s">
        <v>370</v>
      </c>
      <c r="L148" s="28" t="s">
        <v>35</v>
      </c>
      <c r="M148" s="28" t="s">
        <v>194</v>
      </c>
      <c r="N148" s="28" t="s">
        <v>231</v>
      </c>
      <c r="O148" s="28" t="s">
        <v>58</v>
      </c>
      <c r="P148" s="30">
        <f>IFERROR(VLOOKUP(O148,'[1]Parámetros Paula V'!$B$2:$D$6,2,0)," ")</f>
        <v>100</v>
      </c>
      <c r="Q148" s="30" t="s">
        <v>38</v>
      </c>
      <c r="R148" s="30">
        <f>IFERROR(VLOOKUP(Q148,'[1]Parámetros Paula V'!$B$7:$D$8,2,0)," ")</f>
        <v>100</v>
      </c>
      <c r="S148" s="30" t="s">
        <v>38</v>
      </c>
      <c r="T148" s="30">
        <f>IFERROR(VLOOKUP(S148,'[1]Parámetros Paula V'!$B$9:$D$10,2,0)," ")</f>
        <v>20</v>
      </c>
      <c r="U148" s="30" t="s">
        <v>38</v>
      </c>
      <c r="V148" s="30">
        <f>IFERROR(VLOOKUP(U148,'[1]Parámetros Paula V'!$B$11:$D$12,2,0)," ")</f>
        <v>100</v>
      </c>
      <c r="W148" s="30" t="s">
        <v>48</v>
      </c>
      <c r="X148" s="30">
        <f>IFERROR(VLOOKUP(W148,'[1]Parámetros Paula V'!$B$13:$D$16,2,0)," ")</f>
        <v>40</v>
      </c>
      <c r="Y148" s="30">
        <f>IFERROR((R148*'[1]Parámetros Paula V'!$D$7)+(T148*'[1]Parámetros Paula V'!$D$9)+(V148*'[1]Parámetros Paula V'!$D$11)+(X148*'[1]Parámetros Paula V'!$D$13)," ")</f>
        <v>57</v>
      </c>
      <c r="Z148" s="30" t="s">
        <v>38</v>
      </c>
      <c r="AA148" s="30">
        <f>IFERROR(VLOOKUP(Z148,'[1]Parámetros Paula V'!$B$18:$D$20,2,0)," ")</f>
        <v>100</v>
      </c>
      <c r="AB148" s="30" t="s">
        <v>39</v>
      </c>
      <c r="AC148" s="30">
        <f>IFERROR(IF(Q148="No",20,VLOOKUP(AB148,'[1]Parámetros Paula V'!$B$23:$D$27,2,0))," ")</f>
        <v>100</v>
      </c>
      <c r="AD148" s="30" t="s">
        <v>40</v>
      </c>
      <c r="AE148" s="30">
        <f>IFERROR(VLOOKUP(AD148,'[1]Parámetros Paula V'!$B$29:$D$31,2,0)," ")</f>
        <v>80</v>
      </c>
      <c r="AF148" s="30" t="s">
        <v>55</v>
      </c>
      <c r="AG148" s="30">
        <f>IFERROR(VLOOKUP(AF148,'[1]Parámetros Paula V'!$B$34:$D$36,2,0)," ")</f>
        <v>80</v>
      </c>
      <c r="AH148" s="30" t="s">
        <v>50</v>
      </c>
      <c r="AI148" s="30">
        <f>IFERROR(VLOOKUP(AH148,'[1]Parámetros Paula V'!$B$38:$D$41,2,0)," ")</f>
        <v>40</v>
      </c>
      <c r="AJ148" s="30" t="s">
        <v>43</v>
      </c>
      <c r="AK148" s="30">
        <f>IFERROR(VLOOKUP(AJ148,'[1]Parámetros Paula V'!$B$43:$D$45,2,0)," ")</f>
        <v>80</v>
      </c>
      <c r="AL148" s="30" t="s">
        <v>38</v>
      </c>
      <c r="AM148" s="30">
        <f>IFERROR(VLOOKUP(AL148,'[1]Parámetros Paula V'!$B$46:$D$50,2,0)," ")</f>
        <v>100</v>
      </c>
      <c r="AN148" s="30">
        <f>IFERROR(IF(Q148="No",20,(AE148*'[1]Parámetros Paula V'!$D$29)+(AG148*'[1]Parámetros Paula V'!$D$34)+(AI148*'[1]Parámetros Paula V'!$D$38)+(AK148*'[1]Parámetros Paula V'!$D$43)+(AM148*'[1]Parámetros Paula V'!$D$49))," ")</f>
        <v>72</v>
      </c>
      <c r="AO148" s="30">
        <f t="shared" si="5"/>
        <v>85.8</v>
      </c>
      <c r="AP148" s="28" t="str">
        <f>IF(AO148=" "," ",IF(AO148&lt;='[1]Parámetros Paula V'!$C$53,'[1]Parámetros Paula V'!$A$53,IF(AO148&lt;='[1]Parámetros Paula V'!$C$54,'[1]Parámetros Paula V'!$A$54,IF(AO148&lt;='[1]Parámetros Paula V'!$C$55,'[1]Parámetros Paula V'!$A$55,IF(AO148&lt;='[1]Parámetros Paula V'!$C$56,'[1]Parámetros Paula V'!$A$56,'[1]Parámetros Paula V'!$A$57)))))</f>
        <v>El control es óptimo, efectivo, eficiente, económicamente viable y ejecutándose adecuadamente.</v>
      </c>
      <c r="AQ148" s="31" t="s">
        <v>371</v>
      </c>
      <c r="AR148" s="32"/>
      <c r="AS148" s="32">
        <v>45565</v>
      </c>
      <c r="AT148" s="31" t="s">
        <v>809</v>
      </c>
    </row>
    <row r="149" spans="1:46" ht="57" x14ac:dyDescent="0.2">
      <c r="A149" s="2" t="s">
        <v>364</v>
      </c>
      <c r="B149" s="28" t="s">
        <v>365</v>
      </c>
      <c r="C149" s="33" t="s">
        <v>204</v>
      </c>
      <c r="D149" s="34">
        <v>45468</v>
      </c>
      <c r="E149" s="28">
        <v>2</v>
      </c>
      <c r="F149" s="28" t="str">
        <f>VLOOKUP(E149,[1]Áreas!$D$1:$E$6,2,0)</f>
        <v>Improbable</v>
      </c>
      <c r="G149" s="28">
        <v>20</v>
      </c>
      <c r="H149" s="28" t="str">
        <f>VLOOKUP(G149,[1]Áreas!$I$1:$J$6,2,0)</f>
        <v>Severo</v>
      </c>
      <c r="I149" s="28">
        <f t="shared" si="4"/>
        <v>40</v>
      </c>
      <c r="J149" s="28" t="str">
        <f>IFERROR(VLOOKUP(CONCATENATE(F149,H149),[1]Áreas!$E$8:$F$33,2,0)," ")</f>
        <v>Extremo</v>
      </c>
      <c r="K149" s="28" t="s">
        <v>351</v>
      </c>
      <c r="L149" s="28" t="s">
        <v>35</v>
      </c>
      <c r="M149" s="28" t="s">
        <v>115</v>
      </c>
      <c r="N149" s="28" t="s">
        <v>204</v>
      </c>
      <c r="O149" s="28" t="s">
        <v>37</v>
      </c>
      <c r="P149" s="30">
        <f>IFERROR(VLOOKUP(O149,'[1]Parámetros Paula V'!$B$2:$D$6,2,0)," ")</f>
        <v>80</v>
      </c>
      <c r="Q149" s="30" t="s">
        <v>38</v>
      </c>
      <c r="R149" s="30">
        <f>IFERROR(VLOOKUP(Q149,'[1]Parámetros Paula V'!$B$7:$D$8,2,0)," ")</f>
        <v>100</v>
      </c>
      <c r="S149" s="30" t="s">
        <v>47</v>
      </c>
      <c r="T149" s="30">
        <f>IFERROR(VLOOKUP(S149,'[1]Parámetros Paula V'!$B$9:$D$10,2,0)," ")</f>
        <v>100</v>
      </c>
      <c r="U149" s="30" t="s">
        <v>38</v>
      </c>
      <c r="V149" s="30">
        <f>IFERROR(VLOOKUP(U149,'[1]Parámetros Paula V'!$B$11:$D$12,2,0)," ")</f>
        <v>100</v>
      </c>
      <c r="W149" s="30" t="s">
        <v>48</v>
      </c>
      <c r="X149" s="30">
        <f>IFERROR(VLOOKUP(W149,'[1]Parámetros Paula V'!$B$13:$D$16,2,0)," ")</f>
        <v>40</v>
      </c>
      <c r="Y149" s="30">
        <f>IFERROR((R149*'[1]Parámetros Paula V'!$D$7)+(T149*'[1]Parámetros Paula V'!$D$9)+(V149*'[1]Parámetros Paula V'!$D$11)+(X149*'[1]Parámetros Paula V'!$D$13)," ")</f>
        <v>85</v>
      </c>
      <c r="Z149" s="30" t="s">
        <v>38</v>
      </c>
      <c r="AA149" s="30">
        <f>IFERROR(VLOOKUP(Z149,'[1]Parámetros Paula V'!$B$18:$D$20,2,0)," ")</f>
        <v>100</v>
      </c>
      <c r="AB149" s="30" t="s">
        <v>39</v>
      </c>
      <c r="AC149" s="30">
        <f>IFERROR(IF(Q149="No",20,VLOOKUP(AB149,'[1]Parámetros Paula V'!$B$23:$D$27,2,0))," ")</f>
        <v>100</v>
      </c>
      <c r="AD149" s="30" t="s">
        <v>40</v>
      </c>
      <c r="AE149" s="30">
        <f>IFERROR(VLOOKUP(AD149,'[1]Parámetros Paula V'!$B$29:$D$31,2,0)," ")</f>
        <v>80</v>
      </c>
      <c r="AF149" s="30" t="s">
        <v>41</v>
      </c>
      <c r="AG149" s="30">
        <f>IFERROR(VLOOKUP(AF149,'[1]Parámetros Paula V'!$B$34:$D$36,2,0)," ")</f>
        <v>40</v>
      </c>
      <c r="AH149" s="30" t="s">
        <v>50</v>
      </c>
      <c r="AI149" s="30">
        <f>IFERROR(VLOOKUP(AH149,'[1]Parámetros Paula V'!$B$38:$D$41,2,0)," ")</f>
        <v>40</v>
      </c>
      <c r="AJ149" s="30" t="s">
        <v>43</v>
      </c>
      <c r="AK149" s="30">
        <f>IFERROR(VLOOKUP(AJ149,'[1]Parámetros Paula V'!$B$43:$D$45,2,0)," ")</f>
        <v>80</v>
      </c>
      <c r="AL149" s="30" t="s">
        <v>38</v>
      </c>
      <c r="AM149" s="30">
        <f>IFERROR(VLOOKUP(AL149,'[1]Parámetros Paula V'!$B$46:$D$50,2,0)," ")</f>
        <v>100</v>
      </c>
      <c r="AN149" s="30">
        <f>IFERROR(IF(Q149="No",20,(AE149*'[1]Parámetros Paula V'!$D$29)+(AG149*'[1]Parámetros Paula V'!$D$34)+(AI149*'[1]Parámetros Paula V'!$D$38)+(AK149*'[1]Parámetros Paula V'!$D$43)+(AM149*'[1]Parámetros Paula V'!$D$49))," ")</f>
        <v>69</v>
      </c>
      <c r="AO149" s="30">
        <f t="shared" si="5"/>
        <v>86.8</v>
      </c>
      <c r="AP149" s="28" t="str">
        <f>IF(AO149=" "," ",IF(AO149&lt;='[1]Parámetros Paula V'!$C$53,'[1]Parámetros Paula V'!$A$53,IF(AO149&lt;='[1]Parámetros Paula V'!$C$54,'[1]Parámetros Paula V'!$A$54,IF(AO149&lt;='[1]Parámetros Paula V'!$C$55,'[1]Parámetros Paula V'!$A$55,IF(AO149&lt;='[1]Parámetros Paula V'!$C$56,'[1]Parámetros Paula V'!$A$56,'[1]Parámetros Paula V'!$A$57)))))</f>
        <v>El control es óptimo, efectivo, eficiente, económicamente viable y ejecutándose adecuadamente.</v>
      </c>
      <c r="AQ149" s="31" t="s">
        <v>799</v>
      </c>
      <c r="AR149" s="32"/>
      <c r="AS149" s="32">
        <v>45657</v>
      </c>
      <c r="AT149" s="31" t="s">
        <v>352</v>
      </c>
    </row>
    <row r="150" spans="1:46" ht="110.25" x14ac:dyDescent="0.2">
      <c r="A150" s="2" t="s">
        <v>364</v>
      </c>
      <c r="B150" s="28" t="s">
        <v>365</v>
      </c>
      <c r="C150" s="33" t="s">
        <v>225</v>
      </c>
      <c r="D150" s="34">
        <v>45470</v>
      </c>
      <c r="E150" s="28">
        <v>2</v>
      </c>
      <c r="F150" s="28" t="str">
        <f>VLOOKUP(E150,[1]Áreas!$D$1:$E$6,2,0)</f>
        <v>Improbable</v>
      </c>
      <c r="G150" s="28">
        <v>20</v>
      </c>
      <c r="H150" s="28" t="str">
        <f>VLOOKUP(G150,[1]Áreas!$I$1:$J$6,2,0)</f>
        <v>Severo</v>
      </c>
      <c r="I150" s="28">
        <f t="shared" si="4"/>
        <v>40</v>
      </c>
      <c r="J150" s="28" t="str">
        <f>IFERROR(VLOOKUP(CONCATENATE(F150,H150),[1]Áreas!$E$8:$F$33,2,0)," ")</f>
        <v>Extremo</v>
      </c>
      <c r="K150" s="28" t="s">
        <v>372</v>
      </c>
      <c r="L150" s="28" t="s">
        <v>35</v>
      </c>
      <c r="M150" s="28" t="s">
        <v>194</v>
      </c>
      <c r="N150" s="28" t="s">
        <v>225</v>
      </c>
      <c r="O150" s="28" t="s">
        <v>37</v>
      </c>
      <c r="P150" s="30">
        <f>IFERROR(VLOOKUP(O150,'[1]Parámetros Paula V'!$B$2:$D$6,2,0)," ")</f>
        <v>80</v>
      </c>
      <c r="Q150" s="30" t="s">
        <v>38</v>
      </c>
      <c r="R150" s="30">
        <f>IFERROR(VLOOKUP(Q150,'[1]Parámetros Paula V'!$B$7:$D$8,2,0)," ")</f>
        <v>100</v>
      </c>
      <c r="S150" s="30" t="s">
        <v>47</v>
      </c>
      <c r="T150" s="30">
        <f>IFERROR(VLOOKUP(S150,'[1]Parámetros Paula V'!$B$9:$D$10,2,0)," ")</f>
        <v>100</v>
      </c>
      <c r="U150" s="30" t="s">
        <v>38</v>
      </c>
      <c r="V150" s="30">
        <f>IFERROR(VLOOKUP(U150,'[1]Parámetros Paula V'!$B$11:$D$12,2,0)," ")</f>
        <v>100</v>
      </c>
      <c r="W150" s="30" t="s">
        <v>38</v>
      </c>
      <c r="X150" s="30">
        <f>IFERROR(VLOOKUP(W150,'[1]Parámetros Paula V'!$B$13:$D$16,2,0)," ")</f>
        <v>100</v>
      </c>
      <c r="Y150" s="30">
        <f>IFERROR((R150*'[1]Parámetros Paula V'!$D$7)+(T150*'[1]Parámetros Paula V'!$D$9)+(V150*'[1]Parámetros Paula V'!$D$11)+(X150*'[1]Parámetros Paula V'!$D$13)," ")</f>
        <v>100</v>
      </c>
      <c r="Z150" s="30" t="s">
        <v>38</v>
      </c>
      <c r="AA150" s="30">
        <f>IFERROR(VLOOKUP(Z150,'[1]Parámetros Paula V'!$B$18:$D$20,2,0)," ")</f>
        <v>100</v>
      </c>
      <c r="AB150" s="30" t="s">
        <v>39</v>
      </c>
      <c r="AC150" s="30">
        <f>IFERROR(IF(Q150="No",20,VLOOKUP(AB150,'[1]Parámetros Paula V'!$B$23:$D$27,2,0))," ")</f>
        <v>100</v>
      </c>
      <c r="AD150" s="30" t="s">
        <v>40</v>
      </c>
      <c r="AE150" s="30">
        <f>IFERROR(VLOOKUP(AD150,'[1]Parámetros Paula V'!$B$29:$D$31,2,0)," ")</f>
        <v>80</v>
      </c>
      <c r="AF150" s="30" t="s">
        <v>41</v>
      </c>
      <c r="AG150" s="30">
        <f>IFERROR(VLOOKUP(AF150,'[1]Parámetros Paula V'!$B$34:$D$36,2,0)," ")</f>
        <v>40</v>
      </c>
      <c r="AH150" s="30" t="s">
        <v>50</v>
      </c>
      <c r="AI150" s="30">
        <f>IFERROR(VLOOKUP(AH150,'[1]Parámetros Paula V'!$B$38:$D$41,2,0)," ")</f>
        <v>40</v>
      </c>
      <c r="AJ150" s="30" t="s">
        <v>51</v>
      </c>
      <c r="AK150" s="30">
        <f>IFERROR(VLOOKUP(AJ150,'[1]Parámetros Paula V'!$B$43:$D$45,2,0)," ")</f>
        <v>100</v>
      </c>
      <c r="AL150" s="30" t="s">
        <v>38</v>
      </c>
      <c r="AM150" s="30">
        <f>IFERROR(VLOOKUP(AL150,'[1]Parámetros Paula V'!$B$46:$D$50,2,0)," ")</f>
        <v>100</v>
      </c>
      <c r="AN150" s="30">
        <f>IFERROR(IF(Q150="No",20,(AE150*'[1]Parámetros Paula V'!$D$29)+(AG150*'[1]Parámetros Paula V'!$D$34)+(AI150*'[1]Parámetros Paula V'!$D$38)+(AK150*'[1]Parámetros Paula V'!$D$43)+(AM150*'[1]Parámetros Paula V'!$D$49))," ")</f>
        <v>79</v>
      </c>
      <c r="AO150" s="30">
        <f t="shared" si="5"/>
        <v>91.8</v>
      </c>
      <c r="AP150" s="28" t="str">
        <f>IF(AO150=" "," ",IF(AO150&lt;='[1]Parámetros Paula V'!$C$53,'[1]Parámetros Paula V'!$A$53,IF(AO150&lt;='[1]Parámetros Paula V'!$C$54,'[1]Parámetros Paula V'!$A$54,IF(AO150&lt;='[1]Parámetros Paula V'!$C$55,'[1]Parámetros Paula V'!$A$55,IF(AO150&lt;='[1]Parámetros Paula V'!$C$56,'[1]Parámetros Paula V'!$A$56,'[1]Parámetros Paula V'!$A$57)))))</f>
        <v>El control es óptimo, efectivo, eficiente, económicamente viable y ejecutándose adecuadamente.</v>
      </c>
      <c r="AQ150" s="31"/>
      <c r="AR150" s="32"/>
      <c r="AS150" s="32"/>
      <c r="AT150" s="31" t="s">
        <v>373</v>
      </c>
    </row>
    <row r="151" spans="1:46" ht="85.5" x14ac:dyDescent="0.2">
      <c r="A151" s="2" t="s">
        <v>364</v>
      </c>
      <c r="B151" s="28" t="s">
        <v>365</v>
      </c>
      <c r="C151" s="28" t="s">
        <v>198</v>
      </c>
      <c r="D151" s="29">
        <v>45482</v>
      </c>
      <c r="E151" s="28">
        <v>2</v>
      </c>
      <c r="F151" s="28" t="str">
        <f>VLOOKUP(E151,[1]Áreas!$D$1:$E$6,2,0)</f>
        <v>Improbable</v>
      </c>
      <c r="G151" s="28">
        <v>20</v>
      </c>
      <c r="H151" s="28" t="str">
        <f>VLOOKUP(G151,[1]Áreas!$I$1:$J$6,2,0)</f>
        <v>Severo</v>
      </c>
      <c r="I151" s="28">
        <f t="shared" si="4"/>
        <v>40</v>
      </c>
      <c r="J151" s="28" t="str">
        <f>IFERROR(VLOOKUP(CONCATENATE(F151,H151),[1]Áreas!$E$8:$F$33,2,0)," ")</f>
        <v>Extremo</v>
      </c>
      <c r="K151" s="28" t="s">
        <v>810</v>
      </c>
      <c r="L151" s="28" t="s">
        <v>35</v>
      </c>
      <c r="M151" s="28" t="s">
        <v>198</v>
      </c>
      <c r="N151" s="28" t="s">
        <v>198</v>
      </c>
      <c r="O151" s="28" t="s">
        <v>37</v>
      </c>
      <c r="P151" s="30">
        <f>IFERROR(VLOOKUP(O151,'[1]Parámetros Paula V'!$B$2:$D$6,2,0)," ")</f>
        <v>80</v>
      </c>
      <c r="Q151" s="30" t="s">
        <v>38</v>
      </c>
      <c r="R151" s="30">
        <f>IFERROR(VLOOKUP(Q151,'[1]Parámetros Paula V'!$B$7:$D$8,2,0)," ")</f>
        <v>100</v>
      </c>
      <c r="S151" s="30" t="s">
        <v>38</v>
      </c>
      <c r="T151" s="30">
        <f>IFERROR(VLOOKUP(S151,'[1]Parámetros Paula V'!$B$9:$D$10,2,0)," ")</f>
        <v>20</v>
      </c>
      <c r="U151" s="30" t="s">
        <v>38</v>
      </c>
      <c r="V151" s="30">
        <f>IFERROR(VLOOKUP(U151,'[1]Parámetros Paula V'!$B$11:$D$12,2,0)," ")</f>
        <v>100</v>
      </c>
      <c r="W151" s="30" t="s">
        <v>48</v>
      </c>
      <c r="X151" s="30">
        <f>IFERROR(VLOOKUP(W151,'[1]Parámetros Paula V'!$B$13:$D$16,2,0)," ")</f>
        <v>40</v>
      </c>
      <c r="Y151" s="30">
        <f>IFERROR((R151*'[1]Parámetros Paula V'!$D$7)+(T151*'[1]Parámetros Paula V'!$D$9)+(V151*'[1]Parámetros Paula V'!$D$11)+(X151*'[1]Parámetros Paula V'!$D$13)," ")</f>
        <v>57</v>
      </c>
      <c r="Z151" s="30" t="s">
        <v>38</v>
      </c>
      <c r="AA151" s="30">
        <f>IFERROR(VLOOKUP(Z151,'[1]Parámetros Paula V'!$B$18:$D$20,2,0)," ")</f>
        <v>100</v>
      </c>
      <c r="AB151" s="30" t="s">
        <v>39</v>
      </c>
      <c r="AC151" s="30">
        <f>IFERROR(IF(Q151="No",20,VLOOKUP(AB151,'[1]Parámetros Paula V'!$B$23:$D$27,2,0))," ")</f>
        <v>100</v>
      </c>
      <c r="AD151" s="30" t="s">
        <v>40</v>
      </c>
      <c r="AE151" s="30">
        <f>IFERROR(VLOOKUP(AD151,'[1]Parámetros Paula V'!$B$29:$D$31,2,0)," ")</f>
        <v>80</v>
      </c>
      <c r="AF151" s="30" t="s">
        <v>41</v>
      </c>
      <c r="AG151" s="30">
        <f>IFERROR(VLOOKUP(AF151,'[1]Parámetros Paula V'!$B$34:$D$36,2,0)," ")</f>
        <v>40</v>
      </c>
      <c r="AH151" s="30" t="s">
        <v>50</v>
      </c>
      <c r="AI151" s="30">
        <f>IFERROR(VLOOKUP(AH151,'[1]Parámetros Paula V'!$B$38:$D$41,2,0)," ")</f>
        <v>40</v>
      </c>
      <c r="AJ151" s="30" t="s">
        <v>97</v>
      </c>
      <c r="AK151" s="30">
        <f>IFERROR(VLOOKUP(AJ151,'[1]Parámetros Paula V'!$B$43:$D$45,2,0)," ")</f>
        <v>40</v>
      </c>
      <c r="AL151" s="30" t="s">
        <v>38</v>
      </c>
      <c r="AM151" s="30">
        <f>IFERROR(VLOOKUP(AL151,'[1]Parámetros Paula V'!$B$46:$D$50,2,0)," ")</f>
        <v>100</v>
      </c>
      <c r="AN151" s="30">
        <f>IFERROR(IF(Q151="No",20,(AE151*'[1]Parámetros Paula V'!$D$29)+(AG151*'[1]Parámetros Paula V'!$D$34)+(AI151*'[1]Parámetros Paula V'!$D$38)+(AK151*'[1]Parámetros Paula V'!$D$43)+(AM151*'[1]Parámetros Paula V'!$D$49))," ")</f>
        <v>49</v>
      </c>
      <c r="AO151" s="30">
        <f t="shared" si="5"/>
        <v>77.2</v>
      </c>
      <c r="AP151" s="28" t="str">
        <f>IF(AO151=" "," ",IF(AO151&lt;='[1]Parámetros Paula V'!$C$53,'[1]Parámetros Paula V'!$A$53,IF(AO151&lt;='[1]Parámetros Paula V'!$C$54,'[1]Parámetros Paula V'!$A$54,IF(AO151&lt;='[1]Parámetros Paula V'!$C$55,'[1]Parámetros Paula V'!$A$55,IF(AO151&lt;='[1]Parámetros Paula V'!$C$56,'[1]Parámetros Paula V'!$A$56,'[1]Parámetros Paula V'!$A$57)))))</f>
        <v>El control está diseñado y ejecutándose adecuadamente, cumple con la mitigación del riesgo. Se debe establecer planes de mejora puntuales dirigidas a su mantenimiento</v>
      </c>
      <c r="AQ151" s="31" t="s">
        <v>374</v>
      </c>
      <c r="AR151" s="32"/>
      <c r="AS151" s="32">
        <v>45565</v>
      </c>
      <c r="AT151" s="31" t="s">
        <v>811</v>
      </c>
    </row>
    <row r="152" spans="1:46" ht="57" x14ac:dyDescent="0.2">
      <c r="A152" s="2" t="s">
        <v>364</v>
      </c>
      <c r="B152" s="28" t="s">
        <v>365</v>
      </c>
      <c r="C152" s="28" t="s">
        <v>198</v>
      </c>
      <c r="D152" s="29">
        <v>45482</v>
      </c>
      <c r="E152" s="28">
        <v>2</v>
      </c>
      <c r="F152" s="28" t="str">
        <f>VLOOKUP(E152,[1]Áreas!$D$1:$E$6,2,0)</f>
        <v>Improbable</v>
      </c>
      <c r="G152" s="28">
        <v>20</v>
      </c>
      <c r="H152" s="28" t="str">
        <f>VLOOKUP(G152,[1]Áreas!$I$1:$J$6,2,0)</f>
        <v>Severo</v>
      </c>
      <c r="I152" s="28">
        <f t="shared" si="4"/>
        <v>40</v>
      </c>
      <c r="J152" s="28" t="str">
        <f>IFERROR(VLOOKUP(CONCATENATE(F152,H152),[1]Áreas!$E$8:$F$33,2,0)," ")</f>
        <v>Extremo</v>
      </c>
      <c r="K152" s="28" t="s">
        <v>375</v>
      </c>
      <c r="L152" s="28" t="s">
        <v>35</v>
      </c>
      <c r="M152" s="28" t="s">
        <v>198</v>
      </c>
      <c r="N152" s="28" t="s">
        <v>242</v>
      </c>
      <c r="O152" s="28" t="s">
        <v>46</v>
      </c>
      <c r="P152" s="30">
        <f>IFERROR(VLOOKUP(O152,'[1]Parámetros Paula V'!$B$2:$D$6,2,0)," ")</f>
        <v>60</v>
      </c>
      <c r="Q152" s="30" t="s">
        <v>38</v>
      </c>
      <c r="R152" s="30">
        <f>IFERROR(VLOOKUP(Q152,'[1]Parámetros Paula V'!$B$7:$D$8,2,0)," ")</f>
        <v>100</v>
      </c>
      <c r="S152" s="30" t="s">
        <v>47</v>
      </c>
      <c r="T152" s="30">
        <f>IFERROR(VLOOKUP(S152,'[1]Parámetros Paula V'!$B$9:$D$10,2,0)," ")</f>
        <v>100</v>
      </c>
      <c r="U152" s="30" t="s">
        <v>38</v>
      </c>
      <c r="V152" s="30">
        <f>IFERROR(VLOOKUP(U152,'[1]Parámetros Paula V'!$B$11:$D$12,2,0)," ")</f>
        <v>100</v>
      </c>
      <c r="W152" s="30" t="s">
        <v>38</v>
      </c>
      <c r="X152" s="30">
        <f>IFERROR(VLOOKUP(W152,'[1]Parámetros Paula V'!$B$13:$D$16,2,0)," ")</f>
        <v>100</v>
      </c>
      <c r="Y152" s="30">
        <f>IFERROR((R152*'[1]Parámetros Paula V'!$D$7)+(T152*'[1]Parámetros Paula V'!$D$9)+(V152*'[1]Parámetros Paula V'!$D$11)+(X152*'[1]Parámetros Paula V'!$D$13)," ")</f>
        <v>100</v>
      </c>
      <c r="Z152" s="30" t="s">
        <v>38</v>
      </c>
      <c r="AA152" s="30">
        <f>IFERROR(VLOOKUP(Z152,'[1]Parámetros Paula V'!$B$18:$D$20,2,0)," ")</f>
        <v>100</v>
      </c>
      <c r="AB152" s="30" t="s">
        <v>39</v>
      </c>
      <c r="AC152" s="30">
        <f>IFERROR(IF(Q152="No",20,VLOOKUP(AB152,'[1]Parámetros Paula V'!$B$23:$D$27,2,0))," ")</f>
        <v>100</v>
      </c>
      <c r="AD152" s="30" t="s">
        <v>40</v>
      </c>
      <c r="AE152" s="30">
        <f>IFERROR(VLOOKUP(AD152,'[1]Parámetros Paula V'!$B$29:$D$31,2,0)," ")</f>
        <v>80</v>
      </c>
      <c r="AF152" s="30" t="s">
        <v>41</v>
      </c>
      <c r="AG152" s="30">
        <f>IFERROR(VLOOKUP(AF152,'[1]Parámetros Paula V'!$B$34:$D$36,2,0)," ")</f>
        <v>40</v>
      </c>
      <c r="AH152" s="30" t="s">
        <v>50</v>
      </c>
      <c r="AI152" s="30">
        <f>IFERROR(VLOOKUP(AH152,'[1]Parámetros Paula V'!$B$38:$D$41,2,0)," ")</f>
        <v>40</v>
      </c>
      <c r="AJ152" s="30" t="s">
        <v>43</v>
      </c>
      <c r="AK152" s="30">
        <f>IFERROR(VLOOKUP(AJ152,'[1]Parámetros Paula V'!$B$43:$D$45,2,0)," ")</f>
        <v>80</v>
      </c>
      <c r="AL152" s="30" t="s">
        <v>38</v>
      </c>
      <c r="AM152" s="30">
        <f>IFERROR(VLOOKUP(AL152,'[1]Parámetros Paula V'!$B$46:$D$50,2,0)," ")</f>
        <v>100</v>
      </c>
      <c r="AN152" s="30">
        <f>IFERROR(IF(Q152="No",20,(AE152*'[1]Parámetros Paula V'!$D$29)+(AG152*'[1]Parámetros Paula V'!$D$34)+(AI152*'[1]Parámetros Paula V'!$D$38)+(AK152*'[1]Parámetros Paula V'!$D$43)+(AM152*'[1]Parámetros Paula V'!$D$49))," ")</f>
        <v>69</v>
      </c>
      <c r="AO152" s="30">
        <f t="shared" si="5"/>
        <v>85.8</v>
      </c>
      <c r="AP152" s="28" t="str">
        <f>IF(AO152=" "," ",IF(AO152&lt;='[1]Parámetros Paula V'!$C$53,'[1]Parámetros Paula V'!$A$53,IF(AO152&lt;='[1]Parámetros Paula V'!$C$54,'[1]Parámetros Paula V'!$A$54,IF(AO152&lt;='[1]Parámetros Paula V'!$C$55,'[1]Parámetros Paula V'!$A$55,IF(AO152&lt;='[1]Parámetros Paula V'!$C$56,'[1]Parámetros Paula V'!$A$56,'[1]Parámetros Paula V'!$A$57)))))</f>
        <v>El control es óptimo, efectivo, eficiente, económicamente viable y ejecutándose adecuadamente.</v>
      </c>
      <c r="AQ152" s="31"/>
      <c r="AR152" s="32"/>
      <c r="AS152" s="32"/>
      <c r="AT152" s="31" t="s">
        <v>376</v>
      </c>
    </row>
    <row r="153" spans="1:46" ht="85.5" x14ac:dyDescent="0.2">
      <c r="A153" s="2" t="s">
        <v>364</v>
      </c>
      <c r="B153" s="28" t="s">
        <v>365</v>
      </c>
      <c r="C153" s="28" t="s">
        <v>198</v>
      </c>
      <c r="D153" s="29">
        <v>45482</v>
      </c>
      <c r="E153" s="28">
        <v>2</v>
      </c>
      <c r="F153" s="28" t="str">
        <f>VLOOKUP(E153,[1]Áreas!$D$1:$E$6,2,0)</f>
        <v>Improbable</v>
      </c>
      <c r="G153" s="28">
        <v>20</v>
      </c>
      <c r="H153" s="28" t="str">
        <f>VLOOKUP(G153,[1]Áreas!$I$1:$J$6,2,0)</f>
        <v>Severo</v>
      </c>
      <c r="I153" s="28">
        <f t="shared" si="4"/>
        <v>40</v>
      </c>
      <c r="J153" s="28" t="str">
        <f>IFERROR(VLOOKUP(CONCATENATE(F153,H153),[1]Áreas!$E$8:$F$33,2,0)," ")</f>
        <v>Extremo</v>
      </c>
      <c r="K153" s="28" t="s">
        <v>812</v>
      </c>
      <c r="L153" s="28" t="s">
        <v>35</v>
      </c>
      <c r="M153" s="28" t="s">
        <v>198</v>
      </c>
      <c r="N153" s="28" t="s">
        <v>377</v>
      </c>
      <c r="O153" s="28" t="s">
        <v>46</v>
      </c>
      <c r="P153" s="30">
        <f>IFERROR(VLOOKUP(O153,'[1]Parámetros Paula V'!$B$2:$D$6,2,0)," ")</f>
        <v>60</v>
      </c>
      <c r="Q153" s="30" t="s">
        <v>38</v>
      </c>
      <c r="R153" s="30">
        <f>IFERROR(VLOOKUP(Q153,'[1]Parámetros Paula V'!$B$7:$D$8,2,0)," ")</f>
        <v>100</v>
      </c>
      <c r="S153" s="30" t="s">
        <v>47</v>
      </c>
      <c r="T153" s="30">
        <f>IFERROR(VLOOKUP(S153,'[1]Parámetros Paula V'!$B$9:$D$10,2,0)," ")</f>
        <v>100</v>
      </c>
      <c r="U153" s="30" t="s">
        <v>38</v>
      </c>
      <c r="V153" s="30">
        <f>IFERROR(VLOOKUP(U153,'[1]Parámetros Paula V'!$B$11:$D$12,2,0)," ")</f>
        <v>100</v>
      </c>
      <c r="W153" s="30" t="s">
        <v>38</v>
      </c>
      <c r="X153" s="30">
        <f>IFERROR(VLOOKUP(W153,'[1]Parámetros Paula V'!$B$13:$D$16,2,0)," ")</f>
        <v>100</v>
      </c>
      <c r="Y153" s="30">
        <f>IFERROR((R153*'[1]Parámetros Paula V'!$D$7)+(T153*'[1]Parámetros Paula V'!$D$9)+(V153*'[1]Parámetros Paula V'!$D$11)+(X153*'[1]Parámetros Paula V'!$D$13)," ")</f>
        <v>100</v>
      </c>
      <c r="Z153" s="30" t="s">
        <v>38</v>
      </c>
      <c r="AA153" s="30">
        <f>IFERROR(VLOOKUP(Z153,'[1]Parámetros Paula V'!$B$18:$D$20,2,0)," ")</f>
        <v>100</v>
      </c>
      <c r="AB153" s="30" t="s">
        <v>39</v>
      </c>
      <c r="AC153" s="30">
        <f>IFERROR(IF(Q153="No",20,VLOOKUP(AB153,'[1]Parámetros Paula V'!$B$23:$D$27,2,0))," ")</f>
        <v>100</v>
      </c>
      <c r="AD153" s="30" t="s">
        <v>49</v>
      </c>
      <c r="AE153" s="30">
        <f>IFERROR(VLOOKUP(AD153,'[1]Parámetros Paula V'!$B$29:$D$31,2,0)," ")</f>
        <v>40</v>
      </c>
      <c r="AF153" s="30" t="s">
        <v>132</v>
      </c>
      <c r="AG153" s="30">
        <f>IFERROR(VLOOKUP(AF153,'[1]Parámetros Paula V'!$B$34:$D$36,2,0)," ")</f>
        <v>100</v>
      </c>
      <c r="AH153" s="30" t="s">
        <v>42</v>
      </c>
      <c r="AI153" s="30">
        <f>IFERROR(VLOOKUP(AH153,'[1]Parámetros Paula V'!$B$38:$D$41,2,0)," ")</f>
        <v>80</v>
      </c>
      <c r="AJ153" s="30" t="s">
        <v>43</v>
      </c>
      <c r="AK153" s="30">
        <f>IFERROR(VLOOKUP(AJ153,'[1]Parámetros Paula V'!$B$43:$D$45,2,0)," ")</f>
        <v>80</v>
      </c>
      <c r="AL153" s="30" t="s">
        <v>38</v>
      </c>
      <c r="AM153" s="30">
        <f>IFERROR(VLOOKUP(AL153,'[1]Parámetros Paula V'!$B$46:$D$50,2,0)," ")</f>
        <v>100</v>
      </c>
      <c r="AN153" s="30">
        <f>IFERROR(IF(Q153="No",20,(AE153*'[1]Parámetros Paula V'!$D$29)+(AG153*'[1]Parámetros Paula V'!$D$34)+(AI153*'[1]Parámetros Paula V'!$D$38)+(AK153*'[1]Parámetros Paula V'!$D$43)+(AM153*'[1]Parámetros Paula V'!$D$49))," ")</f>
        <v>80.5</v>
      </c>
      <c r="AO153" s="30">
        <f t="shared" si="5"/>
        <v>88.1</v>
      </c>
      <c r="AP153" s="28" t="str">
        <f>IF(AO153=" "," ",IF(AO153&lt;='[1]Parámetros Paula V'!$C$53,'[1]Parámetros Paula V'!$A$53,IF(AO153&lt;='[1]Parámetros Paula V'!$C$54,'[1]Parámetros Paula V'!$A$54,IF(AO153&lt;='[1]Parámetros Paula V'!$C$55,'[1]Parámetros Paula V'!$A$55,IF(AO153&lt;='[1]Parámetros Paula V'!$C$56,'[1]Parámetros Paula V'!$A$56,'[1]Parámetros Paula V'!$A$57)))))</f>
        <v>El control es óptimo, efectivo, eficiente, económicamente viable y ejecutándose adecuadamente.</v>
      </c>
      <c r="AQ153" s="31"/>
      <c r="AR153" s="32"/>
      <c r="AS153" s="32"/>
      <c r="AT153" s="31" t="s">
        <v>378</v>
      </c>
    </row>
    <row r="154" spans="1:46" ht="85.5" x14ac:dyDescent="0.2">
      <c r="A154" s="2" t="s">
        <v>364</v>
      </c>
      <c r="B154" s="28" t="s">
        <v>365</v>
      </c>
      <c r="C154" s="33" t="s">
        <v>204</v>
      </c>
      <c r="D154" s="34">
        <v>45468</v>
      </c>
      <c r="E154" s="28">
        <v>2</v>
      </c>
      <c r="F154" s="28" t="str">
        <f>VLOOKUP(E154,[1]Áreas!$D$1:$E$6,2,0)</f>
        <v>Improbable</v>
      </c>
      <c r="G154" s="28">
        <v>20</v>
      </c>
      <c r="H154" s="28" t="str">
        <f>VLOOKUP(G154,[1]Áreas!$I$1:$J$6,2,0)</f>
        <v>Severo</v>
      </c>
      <c r="I154" s="28">
        <f t="shared" si="4"/>
        <v>40</v>
      </c>
      <c r="J154" s="28" t="str">
        <f>IFERROR(VLOOKUP(CONCATENATE(F154,H154),[1]Áreas!$E$8:$F$33,2,0)," ")</f>
        <v>Extremo</v>
      </c>
      <c r="K154" s="28" t="s">
        <v>379</v>
      </c>
      <c r="L154" s="28" t="s">
        <v>35</v>
      </c>
      <c r="M154" s="28" t="s">
        <v>115</v>
      </c>
      <c r="N154" s="28" t="s">
        <v>204</v>
      </c>
      <c r="O154" s="28" t="s">
        <v>46</v>
      </c>
      <c r="P154" s="30">
        <f>IFERROR(VLOOKUP(O154,'[1]Parámetros Paula V'!$B$2:$D$6,2,0)," ")</f>
        <v>60</v>
      </c>
      <c r="Q154" s="30" t="s">
        <v>38</v>
      </c>
      <c r="R154" s="30">
        <f>IFERROR(VLOOKUP(Q154,'[1]Parámetros Paula V'!$B$7:$D$8,2,0)," ")</f>
        <v>100</v>
      </c>
      <c r="S154" s="30" t="s">
        <v>38</v>
      </c>
      <c r="T154" s="30">
        <f>IFERROR(VLOOKUP(S154,'[1]Parámetros Paula V'!$B$9:$D$10,2,0)," ")</f>
        <v>20</v>
      </c>
      <c r="U154" s="30" t="s">
        <v>38</v>
      </c>
      <c r="V154" s="30">
        <f>IFERROR(VLOOKUP(U154,'[1]Parámetros Paula V'!$B$11:$D$12,2,0)," ")</f>
        <v>100</v>
      </c>
      <c r="W154" s="30" t="s">
        <v>48</v>
      </c>
      <c r="X154" s="30">
        <f>IFERROR(VLOOKUP(W154,'[1]Parámetros Paula V'!$B$13:$D$16,2,0)," ")</f>
        <v>40</v>
      </c>
      <c r="Y154" s="30">
        <f>IFERROR((R154*'[1]Parámetros Paula V'!$D$7)+(T154*'[1]Parámetros Paula V'!$D$9)+(V154*'[1]Parámetros Paula V'!$D$11)+(X154*'[1]Parámetros Paula V'!$D$13)," ")</f>
        <v>57</v>
      </c>
      <c r="Z154" s="30" t="s">
        <v>38</v>
      </c>
      <c r="AA154" s="30">
        <f>IFERROR(VLOOKUP(Z154,'[1]Parámetros Paula V'!$B$18:$D$20,2,0)," ")</f>
        <v>100</v>
      </c>
      <c r="AB154" s="30" t="s">
        <v>39</v>
      </c>
      <c r="AC154" s="30">
        <f>IFERROR(IF(Q154="No",20,VLOOKUP(AB154,'[1]Parámetros Paula V'!$B$23:$D$27,2,0))," ")</f>
        <v>100</v>
      </c>
      <c r="AD154" s="30" t="s">
        <v>40</v>
      </c>
      <c r="AE154" s="30">
        <f>IFERROR(VLOOKUP(AD154,'[1]Parámetros Paula V'!$B$29:$D$31,2,0)," ")</f>
        <v>80</v>
      </c>
      <c r="AF154" s="30" t="s">
        <v>41</v>
      </c>
      <c r="AG154" s="30">
        <f>IFERROR(VLOOKUP(AF154,'[1]Parámetros Paula V'!$B$34:$D$36,2,0)," ")</f>
        <v>40</v>
      </c>
      <c r="AH154" s="30" t="s">
        <v>50</v>
      </c>
      <c r="AI154" s="30">
        <f>IFERROR(VLOOKUP(AH154,'[1]Parámetros Paula V'!$B$38:$D$41,2,0)," ")</f>
        <v>40</v>
      </c>
      <c r="AJ154" s="30" t="s">
        <v>43</v>
      </c>
      <c r="AK154" s="30">
        <f>IFERROR(VLOOKUP(AJ154,'[1]Parámetros Paula V'!$B$43:$D$45,2,0)," ")</f>
        <v>80</v>
      </c>
      <c r="AL154" s="30" t="s">
        <v>38</v>
      </c>
      <c r="AM154" s="30">
        <f>IFERROR(VLOOKUP(AL154,'[1]Parámetros Paula V'!$B$46:$D$50,2,0)," ")</f>
        <v>100</v>
      </c>
      <c r="AN154" s="30">
        <f>IFERROR(IF(Q154="No",20,(AE154*'[1]Parámetros Paula V'!$D$29)+(AG154*'[1]Parámetros Paula V'!$D$34)+(AI154*'[1]Parámetros Paula V'!$D$38)+(AK154*'[1]Parámetros Paula V'!$D$43)+(AM154*'[1]Parámetros Paula V'!$D$49))," ")</f>
        <v>69</v>
      </c>
      <c r="AO154" s="30">
        <f t="shared" si="5"/>
        <v>77.2</v>
      </c>
      <c r="AP154" s="28" t="str">
        <f>IF(AO154=" "," ",IF(AO154&lt;='[1]Parámetros Paula V'!$C$53,'[1]Parámetros Paula V'!$A$53,IF(AO154&lt;='[1]Parámetros Paula V'!$C$54,'[1]Parámetros Paula V'!$A$54,IF(AO154&lt;='[1]Parámetros Paula V'!$C$55,'[1]Parámetros Paula V'!$A$55,IF(AO154&lt;='[1]Parámetros Paula V'!$C$56,'[1]Parámetros Paula V'!$A$56,'[1]Parámetros Paula V'!$A$57)))))</f>
        <v>El control está diseñado y ejecutándose adecuadamente, cumple con la mitigación del riesgo. Se debe establecer planes de mejora puntuales dirigidas a su mantenimiento</v>
      </c>
      <c r="AQ154" s="31"/>
      <c r="AR154" s="32"/>
      <c r="AS154" s="32"/>
      <c r="AT154" s="31" t="s">
        <v>380</v>
      </c>
    </row>
    <row r="155" spans="1:46" ht="208.5" customHeight="1" x14ac:dyDescent="0.2">
      <c r="A155" s="2" t="s">
        <v>381</v>
      </c>
      <c r="B155" s="28" t="s">
        <v>382</v>
      </c>
      <c r="C155" s="33" t="s">
        <v>193</v>
      </c>
      <c r="D155" s="34">
        <v>45467</v>
      </c>
      <c r="E155" s="28">
        <v>2</v>
      </c>
      <c r="F155" s="28" t="str">
        <f>VLOOKUP(E155,[1]Áreas!$D$1:$E$6,2,0)</f>
        <v>Improbable</v>
      </c>
      <c r="G155" s="28">
        <v>20</v>
      </c>
      <c r="H155" s="28" t="str">
        <f>VLOOKUP(G155,[1]Áreas!$I$1:$J$6,2,0)</f>
        <v>Severo</v>
      </c>
      <c r="I155" s="28">
        <f t="shared" si="4"/>
        <v>40</v>
      </c>
      <c r="J155" s="28" t="str">
        <f>IFERROR(VLOOKUP(CONCATENATE(F155,H155),[1]Áreas!$E$8:$F$33,2,0)," ")</f>
        <v>Extremo</v>
      </c>
      <c r="K155" s="28" t="s">
        <v>813</v>
      </c>
      <c r="L155" s="28" t="s">
        <v>35</v>
      </c>
      <c r="M155" s="28" t="s">
        <v>194</v>
      </c>
      <c r="N155" s="28" t="s">
        <v>193</v>
      </c>
      <c r="O155" s="28" t="s">
        <v>37</v>
      </c>
      <c r="P155" s="30">
        <f>IFERROR(VLOOKUP(O155,'[1]Parámetros Paula V'!$B$2:$D$6,2,0)," ")</f>
        <v>80</v>
      </c>
      <c r="Q155" s="30" t="s">
        <v>38</v>
      </c>
      <c r="R155" s="30">
        <f>IFERROR(VLOOKUP(Q155,'[1]Parámetros Paula V'!$B$7:$D$8,2,0)," ")</f>
        <v>100</v>
      </c>
      <c r="S155" s="30" t="s">
        <v>38</v>
      </c>
      <c r="T155" s="30">
        <f>IFERROR(VLOOKUP(S155,'[1]Parámetros Paula V'!$B$9:$D$10,2,0)," ")</f>
        <v>20</v>
      </c>
      <c r="U155" s="30" t="s">
        <v>38</v>
      </c>
      <c r="V155" s="30">
        <f>IFERROR(VLOOKUP(U155,'[1]Parámetros Paula V'!$B$11:$D$12,2,0)," ")</f>
        <v>100</v>
      </c>
      <c r="W155" s="30" t="s">
        <v>38</v>
      </c>
      <c r="X155" s="30">
        <f>IFERROR(VLOOKUP(W155,'[1]Parámetros Paula V'!$B$13:$D$16,2,0)," ")</f>
        <v>100</v>
      </c>
      <c r="Y155" s="30">
        <f>IFERROR((R155*'[1]Parámetros Paula V'!$D$7)+(T155*'[1]Parámetros Paula V'!$D$9)+(V155*'[1]Parámetros Paula V'!$D$11)+(X155*'[1]Parámetros Paula V'!$D$13)," ")</f>
        <v>72</v>
      </c>
      <c r="Z155" s="30" t="s">
        <v>38</v>
      </c>
      <c r="AA155" s="30">
        <f>IFERROR(VLOOKUP(Z155,'[1]Parámetros Paula V'!$B$18:$D$20,2,0)," ")</f>
        <v>100</v>
      </c>
      <c r="AB155" s="30" t="s">
        <v>39</v>
      </c>
      <c r="AC155" s="30">
        <f>IFERROR(IF(Q155="No",20,VLOOKUP(AB155,'[1]Parámetros Paula V'!$B$23:$D$27,2,0))," ")</f>
        <v>100</v>
      </c>
      <c r="AD155" s="30" t="s">
        <v>40</v>
      </c>
      <c r="AE155" s="30">
        <f>IFERROR(VLOOKUP(AD155,'[1]Parámetros Paula V'!$B$29:$D$31,2,0)," ")</f>
        <v>80</v>
      </c>
      <c r="AF155" s="30" t="s">
        <v>41</v>
      </c>
      <c r="AG155" s="30">
        <f>IFERROR(VLOOKUP(AF155,'[1]Parámetros Paula V'!$B$34:$D$36,2,0)," ")</f>
        <v>40</v>
      </c>
      <c r="AH155" s="30" t="s">
        <v>50</v>
      </c>
      <c r="AI155" s="30">
        <f>IFERROR(VLOOKUP(AH155,'[1]Parámetros Paula V'!$B$38:$D$41,2,0)," ")</f>
        <v>40</v>
      </c>
      <c r="AJ155" s="30" t="s">
        <v>51</v>
      </c>
      <c r="AK155" s="30">
        <f>IFERROR(VLOOKUP(AJ155,'[1]Parámetros Paula V'!$B$43:$D$45,2,0)," ")</f>
        <v>100</v>
      </c>
      <c r="AL155" s="30" t="s">
        <v>38</v>
      </c>
      <c r="AM155" s="30">
        <f>IFERROR(VLOOKUP(AL155,'[1]Parámetros Paula V'!$B$46:$D$50,2,0)," ")</f>
        <v>100</v>
      </c>
      <c r="AN155" s="30">
        <f>IFERROR(IF(Q155="No",20,(AE155*'[1]Parámetros Paula V'!$D$29)+(AG155*'[1]Parámetros Paula V'!$D$34)+(AI155*'[1]Parámetros Paula V'!$D$38)+(AK155*'[1]Parámetros Paula V'!$D$43)+(AM155*'[1]Parámetros Paula V'!$D$49))," ")</f>
        <v>79</v>
      </c>
      <c r="AO155" s="30">
        <f t="shared" si="5"/>
        <v>86.2</v>
      </c>
      <c r="AP155" s="28" t="str">
        <f>IF(AO155=" "," ",IF(AO155&lt;='[1]Parámetros Paula V'!$C$53,'[1]Parámetros Paula V'!$A$53,IF(AO155&lt;='[1]Parámetros Paula V'!$C$54,'[1]Parámetros Paula V'!$A$54,IF(AO155&lt;='[1]Parámetros Paula V'!$C$55,'[1]Parámetros Paula V'!$A$55,IF(AO155&lt;='[1]Parámetros Paula V'!$C$56,'[1]Parámetros Paula V'!$A$56,'[1]Parámetros Paula V'!$A$57)))))</f>
        <v>El control es óptimo, efectivo, eficiente, económicamente viable y ejecutándose adecuadamente.</v>
      </c>
      <c r="AQ155" s="31"/>
      <c r="AR155" s="32"/>
      <c r="AS155" s="32"/>
      <c r="AT155" s="31" t="s">
        <v>383</v>
      </c>
    </row>
    <row r="156" spans="1:46" ht="85.5" x14ac:dyDescent="0.2">
      <c r="A156" s="2" t="s">
        <v>381</v>
      </c>
      <c r="B156" s="28" t="s">
        <v>382</v>
      </c>
      <c r="C156" s="33" t="s">
        <v>193</v>
      </c>
      <c r="D156" s="34">
        <v>45467</v>
      </c>
      <c r="E156" s="28">
        <v>2</v>
      </c>
      <c r="F156" s="28" t="str">
        <f>VLOOKUP(E156,[1]Áreas!$D$1:$E$6,2,0)</f>
        <v>Improbable</v>
      </c>
      <c r="G156" s="28">
        <v>20</v>
      </c>
      <c r="H156" s="28" t="str">
        <f>VLOOKUP(G156,[1]Áreas!$I$1:$J$6,2,0)</f>
        <v>Severo</v>
      </c>
      <c r="I156" s="28">
        <f t="shared" si="4"/>
        <v>40</v>
      </c>
      <c r="J156" s="28" t="str">
        <f>IFERROR(VLOOKUP(CONCATENATE(F156,H156),[1]Áreas!$E$8:$F$33,2,0)," ")</f>
        <v>Extremo</v>
      </c>
      <c r="K156" s="28" t="s">
        <v>814</v>
      </c>
      <c r="L156" s="28" t="s">
        <v>35</v>
      </c>
      <c r="M156" s="28" t="s">
        <v>194</v>
      </c>
      <c r="N156" s="28" t="s">
        <v>193</v>
      </c>
      <c r="O156" s="28" t="s">
        <v>46</v>
      </c>
      <c r="P156" s="30">
        <f>IFERROR(VLOOKUP(O156,'[1]Parámetros Paula V'!$B$2:$D$6,2,0)," ")</f>
        <v>60</v>
      </c>
      <c r="Q156" s="30" t="s">
        <v>38</v>
      </c>
      <c r="R156" s="30">
        <f>IFERROR(VLOOKUP(Q156,'[1]Parámetros Paula V'!$B$7:$D$8,2,0)," ")</f>
        <v>100</v>
      </c>
      <c r="S156" s="30" t="s">
        <v>38</v>
      </c>
      <c r="T156" s="30">
        <f>IFERROR(VLOOKUP(S156,'[1]Parámetros Paula V'!$B$9:$D$10,2,0)," ")</f>
        <v>20</v>
      </c>
      <c r="U156" s="30" t="s">
        <v>38</v>
      </c>
      <c r="V156" s="30">
        <f>IFERROR(VLOOKUP(U156,'[1]Parámetros Paula V'!$B$11:$D$12,2,0)," ")</f>
        <v>100</v>
      </c>
      <c r="W156" s="30" t="s">
        <v>38</v>
      </c>
      <c r="X156" s="30">
        <f>IFERROR(VLOOKUP(W156,'[1]Parámetros Paula V'!$B$13:$D$16,2,0)," ")</f>
        <v>100</v>
      </c>
      <c r="Y156" s="30">
        <f>IFERROR((R156*'[1]Parámetros Paula V'!$D$7)+(T156*'[1]Parámetros Paula V'!$D$9)+(V156*'[1]Parámetros Paula V'!$D$11)+(X156*'[1]Parámetros Paula V'!$D$13)," ")</f>
        <v>72</v>
      </c>
      <c r="Z156" s="30" t="s">
        <v>38</v>
      </c>
      <c r="AA156" s="30">
        <f>IFERROR(VLOOKUP(Z156,'[1]Parámetros Paula V'!$B$18:$D$20,2,0)," ")</f>
        <v>100</v>
      </c>
      <c r="AB156" s="30" t="s">
        <v>110</v>
      </c>
      <c r="AC156" s="30">
        <f>IFERROR(IF(Q156="No",20,VLOOKUP(AB156,'[1]Parámetros Paula V'!$B$23:$D$27,2,0))," ")</f>
        <v>80</v>
      </c>
      <c r="AD156" s="30" t="s">
        <v>40</v>
      </c>
      <c r="AE156" s="30">
        <f>IFERROR(VLOOKUP(AD156,'[1]Parámetros Paula V'!$B$29:$D$31,2,0)," ")</f>
        <v>80</v>
      </c>
      <c r="AF156" s="30" t="s">
        <v>41</v>
      </c>
      <c r="AG156" s="30">
        <f>IFERROR(VLOOKUP(AF156,'[1]Parámetros Paula V'!$B$34:$D$36,2,0)," ")</f>
        <v>40</v>
      </c>
      <c r="AH156" s="30" t="s">
        <v>50</v>
      </c>
      <c r="AI156" s="30">
        <f>IFERROR(VLOOKUP(AH156,'[1]Parámetros Paula V'!$B$38:$D$41,2,0)," ")</f>
        <v>40</v>
      </c>
      <c r="AJ156" s="30" t="s">
        <v>51</v>
      </c>
      <c r="AK156" s="30">
        <f>IFERROR(VLOOKUP(AJ156,'[1]Parámetros Paula V'!$B$43:$D$45,2,0)," ")</f>
        <v>100</v>
      </c>
      <c r="AL156" s="30" t="s">
        <v>38</v>
      </c>
      <c r="AM156" s="30">
        <f>IFERROR(VLOOKUP(AL156,'[1]Parámetros Paula V'!$B$46:$D$50,2,0)," ")</f>
        <v>100</v>
      </c>
      <c r="AN156" s="30">
        <f>IFERROR(IF(Q156="No",20,(AE156*'[1]Parámetros Paula V'!$D$29)+(AG156*'[1]Parámetros Paula V'!$D$34)+(AI156*'[1]Parámetros Paula V'!$D$38)+(AK156*'[1]Parámetros Paula V'!$D$43)+(AM156*'[1]Parámetros Paula V'!$D$49))," ")</f>
        <v>79</v>
      </c>
      <c r="AO156" s="30">
        <f t="shared" si="5"/>
        <v>78.2</v>
      </c>
      <c r="AP156" s="28" t="str">
        <f>IF(AO156=" "," ",IF(AO156&lt;='[1]Parámetros Paula V'!$C$53,'[1]Parámetros Paula V'!$A$53,IF(AO156&lt;='[1]Parámetros Paula V'!$C$54,'[1]Parámetros Paula V'!$A$54,IF(AO156&lt;='[1]Parámetros Paula V'!$C$55,'[1]Parámetros Paula V'!$A$55,IF(AO156&lt;='[1]Parámetros Paula V'!$C$56,'[1]Parámetros Paula V'!$A$56,'[1]Parámetros Paula V'!$A$57)))))</f>
        <v>El control está diseñado y ejecutándose adecuadamente, cumple con la mitigación del riesgo. Se debe establecer planes de mejora puntuales dirigidas a su mantenimiento</v>
      </c>
      <c r="AQ156" s="31"/>
      <c r="AR156" s="32"/>
      <c r="AS156" s="32"/>
      <c r="AT156" s="31" t="s">
        <v>384</v>
      </c>
    </row>
    <row r="157" spans="1:46" ht="78.75" x14ac:dyDescent="0.2">
      <c r="A157" s="2" t="s">
        <v>381</v>
      </c>
      <c r="B157" s="28" t="s">
        <v>382</v>
      </c>
      <c r="C157" s="33" t="s">
        <v>193</v>
      </c>
      <c r="D157" s="34">
        <v>45467</v>
      </c>
      <c r="E157" s="28">
        <v>2</v>
      </c>
      <c r="F157" s="28" t="str">
        <f>VLOOKUP(E157,[1]Áreas!$D$1:$E$6,2,0)</f>
        <v>Improbable</v>
      </c>
      <c r="G157" s="28">
        <v>20</v>
      </c>
      <c r="H157" s="28" t="str">
        <f>VLOOKUP(G157,[1]Áreas!$I$1:$J$6,2,0)</f>
        <v>Severo</v>
      </c>
      <c r="I157" s="28">
        <f t="shared" si="4"/>
        <v>40</v>
      </c>
      <c r="J157" s="28" t="str">
        <f>IFERROR(VLOOKUP(CONCATENATE(F157,H157),[1]Áreas!$E$8:$F$33,2,0)," ")</f>
        <v>Extremo</v>
      </c>
      <c r="K157" s="28" t="s">
        <v>385</v>
      </c>
      <c r="L157" s="28" t="s">
        <v>35</v>
      </c>
      <c r="M157" s="28" t="s">
        <v>194</v>
      </c>
      <c r="N157" s="28" t="s">
        <v>193</v>
      </c>
      <c r="O157" s="28" t="s">
        <v>37</v>
      </c>
      <c r="P157" s="30">
        <f>IFERROR(VLOOKUP(O157,'[1]Parámetros Paula V'!$B$2:$D$6,2,0)," ")</f>
        <v>80</v>
      </c>
      <c r="Q157" s="30" t="s">
        <v>38</v>
      </c>
      <c r="R157" s="30">
        <f>IFERROR(VLOOKUP(Q157,'[1]Parámetros Paula V'!$B$7:$D$8,2,0)," ")</f>
        <v>100</v>
      </c>
      <c r="S157" s="30" t="s">
        <v>47</v>
      </c>
      <c r="T157" s="30">
        <f>IFERROR(VLOOKUP(S157,'[1]Parámetros Paula V'!$B$9:$D$10,2,0)," ")</f>
        <v>100</v>
      </c>
      <c r="U157" s="30" t="s">
        <v>38</v>
      </c>
      <c r="V157" s="30">
        <f>IFERROR(VLOOKUP(U157,'[1]Parámetros Paula V'!$B$11:$D$12,2,0)," ")</f>
        <v>100</v>
      </c>
      <c r="W157" s="30" t="s">
        <v>38</v>
      </c>
      <c r="X157" s="30">
        <f>IFERROR(VLOOKUP(W157,'[1]Parámetros Paula V'!$B$13:$D$16,2,0)," ")</f>
        <v>100</v>
      </c>
      <c r="Y157" s="30">
        <f>IFERROR((R157*'[1]Parámetros Paula V'!$D$7)+(T157*'[1]Parámetros Paula V'!$D$9)+(V157*'[1]Parámetros Paula V'!$D$11)+(X157*'[1]Parámetros Paula V'!$D$13)," ")</f>
        <v>100</v>
      </c>
      <c r="Z157" s="30" t="s">
        <v>38</v>
      </c>
      <c r="AA157" s="30">
        <f>IFERROR(VLOOKUP(Z157,'[1]Parámetros Paula V'!$B$18:$D$20,2,0)," ")</f>
        <v>100</v>
      </c>
      <c r="AB157" s="30" t="s">
        <v>39</v>
      </c>
      <c r="AC157" s="30">
        <f>IFERROR(IF(Q157="No",20,VLOOKUP(AB157,'[1]Parámetros Paula V'!$B$23:$D$27,2,0))," ")</f>
        <v>100</v>
      </c>
      <c r="AD157" s="30" t="s">
        <v>40</v>
      </c>
      <c r="AE157" s="30">
        <f>IFERROR(VLOOKUP(AD157,'[1]Parámetros Paula V'!$B$29:$D$31,2,0)," ")</f>
        <v>80</v>
      </c>
      <c r="AF157" s="30" t="s">
        <v>41</v>
      </c>
      <c r="AG157" s="30">
        <f>IFERROR(VLOOKUP(AF157,'[1]Parámetros Paula V'!$B$34:$D$36,2,0)," ")</f>
        <v>40</v>
      </c>
      <c r="AH157" s="30" t="s">
        <v>50</v>
      </c>
      <c r="AI157" s="30">
        <f>IFERROR(VLOOKUP(AH157,'[1]Parámetros Paula V'!$B$38:$D$41,2,0)," ")</f>
        <v>40</v>
      </c>
      <c r="AJ157" s="30" t="s">
        <v>51</v>
      </c>
      <c r="AK157" s="30">
        <f>IFERROR(VLOOKUP(AJ157,'[1]Parámetros Paula V'!$B$43:$D$45,2,0)," ")</f>
        <v>100</v>
      </c>
      <c r="AL157" s="30" t="s">
        <v>38</v>
      </c>
      <c r="AM157" s="30">
        <f>IFERROR(VLOOKUP(AL157,'[1]Parámetros Paula V'!$B$46:$D$50,2,0)," ")</f>
        <v>100</v>
      </c>
      <c r="AN157" s="30">
        <f>IFERROR(IF(Q157="No",20,(AE157*'[1]Parámetros Paula V'!$D$29)+(AG157*'[1]Parámetros Paula V'!$D$34)+(AI157*'[1]Parámetros Paula V'!$D$38)+(AK157*'[1]Parámetros Paula V'!$D$43)+(AM157*'[1]Parámetros Paula V'!$D$49))," ")</f>
        <v>79</v>
      </c>
      <c r="AO157" s="30">
        <f t="shared" si="5"/>
        <v>91.8</v>
      </c>
      <c r="AP157" s="28" t="str">
        <f>IF(AO157=" "," ",IF(AO157&lt;='[1]Parámetros Paula V'!$C$53,'[1]Parámetros Paula V'!$A$53,IF(AO157&lt;='[1]Parámetros Paula V'!$C$54,'[1]Parámetros Paula V'!$A$54,IF(AO157&lt;='[1]Parámetros Paula V'!$C$55,'[1]Parámetros Paula V'!$A$55,IF(AO157&lt;='[1]Parámetros Paula V'!$C$56,'[1]Parámetros Paula V'!$A$56,'[1]Parámetros Paula V'!$A$57)))))</f>
        <v>El control es óptimo, efectivo, eficiente, económicamente viable y ejecutándose adecuadamente.</v>
      </c>
      <c r="AQ157" s="31"/>
      <c r="AR157" s="32"/>
      <c r="AS157" s="32"/>
      <c r="AT157" s="31" t="s">
        <v>386</v>
      </c>
    </row>
    <row r="158" spans="1:46" ht="42.75" x14ac:dyDescent="0.2">
      <c r="A158" s="2" t="s">
        <v>381</v>
      </c>
      <c r="B158" s="28" t="s">
        <v>382</v>
      </c>
      <c r="C158" s="33" t="s">
        <v>231</v>
      </c>
      <c r="D158" s="34">
        <v>45469</v>
      </c>
      <c r="E158" s="28">
        <v>2</v>
      </c>
      <c r="F158" s="28" t="str">
        <f>VLOOKUP(E158,[1]Áreas!$D$1:$E$6,2,0)</f>
        <v>Improbable</v>
      </c>
      <c r="G158" s="28">
        <v>20</v>
      </c>
      <c r="H158" s="28" t="str">
        <f>VLOOKUP(G158,[1]Áreas!$I$1:$J$6,2,0)</f>
        <v>Severo</v>
      </c>
      <c r="I158" s="28">
        <f t="shared" si="4"/>
        <v>40</v>
      </c>
      <c r="J158" s="28" t="str">
        <f>IFERROR(VLOOKUP(CONCATENATE(F158,H158),[1]Áreas!$E$8:$F$33,2,0)," ")</f>
        <v>Extremo</v>
      </c>
      <c r="K158" s="28" t="s">
        <v>815</v>
      </c>
      <c r="L158" s="28" t="s">
        <v>35</v>
      </c>
      <c r="M158" s="28" t="s">
        <v>194</v>
      </c>
      <c r="N158" s="28" t="s">
        <v>231</v>
      </c>
      <c r="O158" s="28" t="s">
        <v>37</v>
      </c>
      <c r="P158" s="30">
        <f>IFERROR(VLOOKUP(O158,'[1]Parámetros Paula V'!$B$2:$D$6,2,0)," ")</f>
        <v>80</v>
      </c>
      <c r="Q158" s="30" t="s">
        <v>38</v>
      </c>
      <c r="R158" s="30">
        <f>IFERROR(VLOOKUP(Q158,'[1]Parámetros Paula V'!$B$7:$D$8,2,0)," ")</f>
        <v>100</v>
      </c>
      <c r="S158" s="30" t="s">
        <v>38</v>
      </c>
      <c r="T158" s="30">
        <f>IFERROR(VLOOKUP(S158,'[1]Parámetros Paula V'!$B$9:$D$10,2,0)," ")</f>
        <v>20</v>
      </c>
      <c r="U158" s="30" t="s">
        <v>38</v>
      </c>
      <c r="V158" s="30">
        <f>IFERROR(VLOOKUP(U158,'[1]Parámetros Paula V'!$B$11:$D$12,2,0)," ")</f>
        <v>100</v>
      </c>
      <c r="W158" s="30" t="s">
        <v>38</v>
      </c>
      <c r="X158" s="30">
        <f>IFERROR(VLOOKUP(W158,'[1]Parámetros Paula V'!$B$13:$D$16,2,0)," ")</f>
        <v>100</v>
      </c>
      <c r="Y158" s="30">
        <f>IFERROR((R158*'[1]Parámetros Paula V'!$D$7)+(T158*'[1]Parámetros Paula V'!$D$9)+(V158*'[1]Parámetros Paula V'!$D$11)+(X158*'[1]Parámetros Paula V'!$D$13)," ")</f>
        <v>72</v>
      </c>
      <c r="Z158" s="30" t="s">
        <v>38</v>
      </c>
      <c r="AA158" s="30">
        <f>IFERROR(VLOOKUP(Z158,'[1]Parámetros Paula V'!$B$18:$D$20,2,0)," ")</f>
        <v>100</v>
      </c>
      <c r="AB158" s="30" t="s">
        <v>39</v>
      </c>
      <c r="AC158" s="30">
        <f>IFERROR(IF(Q158="No",20,VLOOKUP(AB158,'[1]Parámetros Paula V'!$B$23:$D$27,2,0))," ")</f>
        <v>100</v>
      </c>
      <c r="AD158" s="30" t="s">
        <v>40</v>
      </c>
      <c r="AE158" s="30">
        <f>IFERROR(VLOOKUP(AD158,'[1]Parámetros Paula V'!$B$29:$D$31,2,0)," ")</f>
        <v>80</v>
      </c>
      <c r="AF158" s="30" t="s">
        <v>41</v>
      </c>
      <c r="AG158" s="30">
        <f>IFERROR(VLOOKUP(AF158,'[1]Parámetros Paula V'!$B$34:$D$36,2,0)," ")</f>
        <v>40</v>
      </c>
      <c r="AH158" s="30" t="s">
        <v>50</v>
      </c>
      <c r="AI158" s="30">
        <f>IFERROR(VLOOKUP(AH158,'[1]Parámetros Paula V'!$B$38:$D$41,2,0)," ")</f>
        <v>40</v>
      </c>
      <c r="AJ158" s="30" t="s">
        <v>51</v>
      </c>
      <c r="AK158" s="30">
        <f>IFERROR(VLOOKUP(AJ158,'[1]Parámetros Paula V'!$B$43:$D$45,2,0)," ")</f>
        <v>100</v>
      </c>
      <c r="AL158" s="30" t="s">
        <v>38</v>
      </c>
      <c r="AM158" s="30">
        <f>IFERROR(VLOOKUP(AL158,'[1]Parámetros Paula V'!$B$46:$D$50,2,0)," ")</f>
        <v>100</v>
      </c>
      <c r="AN158" s="30">
        <f>IFERROR(IF(Q158="No",20,(AE158*'[1]Parámetros Paula V'!$D$29)+(AG158*'[1]Parámetros Paula V'!$D$34)+(AI158*'[1]Parámetros Paula V'!$D$38)+(AK158*'[1]Parámetros Paula V'!$D$43)+(AM158*'[1]Parámetros Paula V'!$D$49))," ")</f>
        <v>79</v>
      </c>
      <c r="AO158" s="30">
        <f t="shared" si="5"/>
        <v>86.2</v>
      </c>
      <c r="AP158" s="28" t="str">
        <f>IF(AO158=" "," ",IF(AO158&lt;='[1]Parámetros Paula V'!$C$53,'[1]Parámetros Paula V'!$A$53,IF(AO158&lt;='[1]Parámetros Paula V'!$C$54,'[1]Parámetros Paula V'!$A$54,IF(AO158&lt;='[1]Parámetros Paula V'!$C$55,'[1]Parámetros Paula V'!$A$55,IF(AO158&lt;='[1]Parámetros Paula V'!$C$56,'[1]Parámetros Paula V'!$A$56,'[1]Parámetros Paula V'!$A$57)))))</f>
        <v>El control es óptimo, efectivo, eficiente, económicamente viable y ejecutándose adecuadamente.</v>
      </c>
      <c r="AQ158" s="31"/>
      <c r="AR158" s="32"/>
      <c r="AS158" s="32"/>
      <c r="AT158" s="31" t="s">
        <v>816</v>
      </c>
    </row>
    <row r="159" spans="1:46" ht="85.5" x14ac:dyDescent="0.2">
      <c r="A159" s="2" t="s">
        <v>387</v>
      </c>
      <c r="B159" s="28" t="s">
        <v>388</v>
      </c>
      <c r="C159" s="28" t="s">
        <v>208</v>
      </c>
      <c r="D159" s="34">
        <v>45471</v>
      </c>
      <c r="E159" s="28">
        <v>2</v>
      </c>
      <c r="F159" s="28" t="str">
        <f>VLOOKUP(E159,[1]Áreas!$D$1:$E$6,2,0)</f>
        <v>Improbable</v>
      </c>
      <c r="G159" s="28">
        <v>20</v>
      </c>
      <c r="H159" s="28" t="str">
        <f>VLOOKUP(G159,[1]Áreas!$I$1:$J$6,2,0)</f>
        <v>Severo</v>
      </c>
      <c r="I159" s="28">
        <f t="shared" si="4"/>
        <v>40</v>
      </c>
      <c r="J159" s="28" t="str">
        <f>IFERROR(VLOOKUP(CONCATENATE(F159,H159),[1]Áreas!$E$8:$F$33,2,0)," ")</f>
        <v>Extremo</v>
      </c>
      <c r="K159" s="28" t="s">
        <v>389</v>
      </c>
      <c r="L159" s="28" t="s">
        <v>35</v>
      </c>
      <c r="M159" s="28" t="s">
        <v>194</v>
      </c>
      <c r="N159" s="28" t="s">
        <v>208</v>
      </c>
      <c r="O159" s="28" t="s">
        <v>46</v>
      </c>
      <c r="P159" s="30">
        <f>IFERROR(VLOOKUP(O159,'[1]Parámetros Paula V'!$B$2:$D$6,2,0)," ")</f>
        <v>60</v>
      </c>
      <c r="Q159" s="30" t="s">
        <v>38</v>
      </c>
      <c r="R159" s="30">
        <f>IFERROR(VLOOKUP(Q159,'[1]Parámetros Paula V'!$B$7:$D$8,2,0)," ")</f>
        <v>100</v>
      </c>
      <c r="S159" s="30" t="s">
        <v>47</v>
      </c>
      <c r="T159" s="30">
        <f>IFERROR(VLOOKUP(S159,'[1]Parámetros Paula V'!$B$9:$D$10,2,0)," ")</f>
        <v>100</v>
      </c>
      <c r="U159" s="30" t="s">
        <v>38</v>
      </c>
      <c r="V159" s="30">
        <f>IFERROR(VLOOKUP(U159,'[1]Parámetros Paula V'!$B$11:$D$12,2,0)," ")</f>
        <v>100</v>
      </c>
      <c r="W159" s="30" t="s">
        <v>48</v>
      </c>
      <c r="X159" s="30">
        <f>IFERROR(VLOOKUP(W159,'[1]Parámetros Paula V'!$B$13:$D$16,2,0)," ")</f>
        <v>40</v>
      </c>
      <c r="Y159" s="30">
        <f>IFERROR((R159*'[1]Parámetros Paula V'!$D$7)+(T159*'[1]Parámetros Paula V'!$D$9)+(V159*'[1]Parámetros Paula V'!$D$11)+(X159*'[1]Parámetros Paula V'!$D$13)," ")</f>
        <v>85</v>
      </c>
      <c r="Z159" s="30" t="s">
        <v>47</v>
      </c>
      <c r="AA159" s="30">
        <f>IFERROR(VLOOKUP(Z159,'[1]Parámetros Paula V'!$B$18:$D$20,2,0)," ")</f>
        <v>20</v>
      </c>
      <c r="AB159" s="30" t="s">
        <v>39</v>
      </c>
      <c r="AC159" s="30">
        <f>IFERROR(IF(Q159="No",20,VLOOKUP(AB159,'[1]Parámetros Paula V'!$B$23:$D$27,2,0))," ")</f>
        <v>100</v>
      </c>
      <c r="AD159" s="30" t="s">
        <v>40</v>
      </c>
      <c r="AE159" s="30">
        <f>IFERROR(VLOOKUP(AD159,'[1]Parámetros Paula V'!$B$29:$D$31,2,0)," ")</f>
        <v>80</v>
      </c>
      <c r="AF159" s="30" t="s">
        <v>41</v>
      </c>
      <c r="AG159" s="30">
        <f>IFERROR(VLOOKUP(AF159,'[1]Parámetros Paula V'!$B$34:$D$36,2,0)," ")</f>
        <v>40</v>
      </c>
      <c r="AH159" s="30" t="s">
        <v>50</v>
      </c>
      <c r="AI159" s="30">
        <f>IFERROR(VLOOKUP(AH159,'[1]Parámetros Paula V'!$B$38:$D$41,2,0)," ")</f>
        <v>40</v>
      </c>
      <c r="AJ159" s="30" t="s">
        <v>51</v>
      </c>
      <c r="AK159" s="30">
        <f>IFERROR(VLOOKUP(AJ159,'[1]Parámetros Paula V'!$B$43:$D$45,2,0)," ")</f>
        <v>100</v>
      </c>
      <c r="AL159" s="30" t="s">
        <v>38</v>
      </c>
      <c r="AM159" s="30">
        <f>IFERROR(VLOOKUP(AL159,'[1]Parámetros Paula V'!$B$46:$D$50,2,0)," ")</f>
        <v>100</v>
      </c>
      <c r="AN159" s="30">
        <f>IFERROR(IF(Q159="No",20,(AE159*'[1]Parámetros Paula V'!$D$29)+(AG159*'[1]Parámetros Paula V'!$D$34)+(AI159*'[1]Parámetros Paula V'!$D$38)+(AK159*'[1]Parámetros Paula V'!$D$43)+(AM159*'[1]Parámetros Paula V'!$D$49))," ")</f>
        <v>79</v>
      </c>
      <c r="AO159" s="30">
        <f t="shared" si="5"/>
        <v>68.8</v>
      </c>
      <c r="AP159" s="28" t="str">
        <f>IF(AO159=" "," ",IF(AO159&lt;='[1]Parámetros Paula V'!$C$53,'[1]Parámetros Paula V'!$A$53,IF(AO159&lt;='[1]Parámetros Paula V'!$C$54,'[1]Parámetros Paula V'!$A$54,IF(AO159&lt;='[1]Parámetros Paula V'!$C$55,'[1]Parámetros Paula V'!$A$55,IF(AO159&lt;='[1]Parámetros Paula V'!$C$56,'[1]Parámetros Paula V'!$A$56,'[1]Parámetros Paula V'!$A$57)))))</f>
        <v>El control está diseñado y ejecutándose adecuadamente, cumple con la mitigación del riesgo. Se debe establecer planes de mejora puntuales dirigidas a su mantenimiento</v>
      </c>
      <c r="AQ159" s="31"/>
      <c r="AR159" s="32"/>
      <c r="AS159" s="32"/>
      <c r="AT159" s="31" t="s">
        <v>817</v>
      </c>
    </row>
    <row r="160" spans="1:46" ht="85.5" x14ac:dyDescent="0.2">
      <c r="A160" s="2" t="s">
        <v>387</v>
      </c>
      <c r="B160" s="28" t="s">
        <v>388</v>
      </c>
      <c r="C160" s="28" t="s">
        <v>208</v>
      </c>
      <c r="D160" s="34">
        <v>45471</v>
      </c>
      <c r="E160" s="28">
        <v>2</v>
      </c>
      <c r="F160" s="28" t="str">
        <f>VLOOKUP(E160,[1]Áreas!$D$1:$E$6,2,0)</f>
        <v>Improbable</v>
      </c>
      <c r="G160" s="28">
        <v>20</v>
      </c>
      <c r="H160" s="28" t="str">
        <f>VLOOKUP(G160,[1]Áreas!$I$1:$J$6,2,0)</f>
        <v>Severo</v>
      </c>
      <c r="I160" s="28">
        <f t="shared" si="4"/>
        <v>40</v>
      </c>
      <c r="J160" s="28" t="str">
        <f>IFERROR(VLOOKUP(CONCATENATE(F160,H160),[1]Áreas!$E$8:$F$33,2,0)," ")</f>
        <v>Extremo</v>
      </c>
      <c r="K160" s="28" t="s">
        <v>818</v>
      </c>
      <c r="L160" s="28" t="s">
        <v>35</v>
      </c>
      <c r="M160" s="28" t="s">
        <v>194</v>
      </c>
      <c r="N160" s="28" t="s">
        <v>208</v>
      </c>
      <c r="O160" s="28" t="s">
        <v>46</v>
      </c>
      <c r="P160" s="30">
        <f>IFERROR(VLOOKUP(O160,'[1]Parámetros Paula V'!$B$2:$D$6,2,0)," ")</f>
        <v>60</v>
      </c>
      <c r="Q160" s="30" t="s">
        <v>38</v>
      </c>
      <c r="R160" s="30">
        <f>IFERROR(VLOOKUP(Q160,'[1]Parámetros Paula V'!$B$7:$D$8,2,0)," ")</f>
        <v>100</v>
      </c>
      <c r="S160" s="30" t="s">
        <v>38</v>
      </c>
      <c r="T160" s="30">
        <f>IFERROR(VLOOKUP(S160,'[1]Parámetros Paula V'!$B$9:$D$10,2,0)," ")</f>
        <v>20</v>
      </c>
      <c r="U160" s="30" t="s">
        <v>38</v>
      </c>
      <c r="V160" s="30">
        <f>IFERROR(VLOOKUP(U160,'[1]Parámetros Paula V'!$B$11:$D$12,2,0)," ")</f>
        <v>100</v>
      </c>
      <c r="W160" s="30" t="s">
        <v>48</v>
      </c>
      <c r="X160" s="30">
        <f>IFERROR(VLOOKUP(W160,'[1]Parámetros Paula V'!$B$13:$D$16,2,0)," ")</f>
        <v>40</v>
      </c>
      <c r="Y160" s="30">
        <f>IFERROR((R160*'[1]Parámetros Paula V'!$D$7)+(T160*'[1]Parámetros Paula V'!$D$9)+(V160*'[1]Parámetros Paula V'!$D$11)+(X160*'[1]Parámetros Paula V'!$D$13)," ")</f>
        <v>57</v>
      </c>
      <c r="Z160" s="30" t="s">
        <v>38</v>
      </c>
      <c r="AA160" s="30">
        <f>IFERROR(VLOOKUP(Z160,'[1]Parámetros Paula V'!$B$18:$D$20,2,0)," ")</f>
        <v>100</v>
      </c>
      <c r="AB160" s="30" t="s">
        <v>39</v>
      </c>
      <c r="AC160" s="30">
        <f>IFERROR(IF(Q160="No",20,VLOOKUP(AB160,'[1]Parámetros Paula V'!$B$23:$D$27,2,0))," ")</f>
        <v>100</v>
      </c>
      <c r="AD160" s="30" t="s">
        <v>40</v>
      </c>
      <c r="AE160" s="30">
        <f>IFERROR(VLOOKUP(AD160,'[1]Parámetros Paula V'!$B$29:$D$31,2,0)," ")</f>
        <v>80</v>
      </c>
      <c r="AF160" s="30" t="s">
        <v>41</v>
      </c>
      <c r="AG160" s="30">
        <f>IFERROR(VLOOKUP(AF160,'[1]Parámetros Paula V'!$B$34:$D$36,2,0)," ")</f>
        <v>40</v>
      </c>
      <c r="AH160" s="30" t="s">
        <v>50</v>
      </c>
      <c r="AI160" s="30">
        <f>IFERROR(VLOOKUP(AH160,'[1]Parámetros Paula V'!$B$38:$D$41,2,0)," ")</f>
        <v>40</v>
      </c>
      <c r="AJ160" s="30" t="s">
        <v>51</v>
      </c>
      <c r="AK160" s="30">
        <f>IFERROR(VLOOKUP(AJ160,'[1]Parámetros Paula V'!$B$43:$D$45,2,0)," ")</f>
        <v>100</v>
      </c>
      <c r="AL160" s="30" t="s">
        <v>38</v>
      </c>
      <c r="AM160" s="30">
        <f>IFERROR(VLOOKUP(AL160,'[1]Parámetros Paula V'!$B$46:$D$50,2,0)," ")</f>
        <v>100</v>
      </c>
      <c r="AN160" s="30">
        <f>IFERROR(IF(Q160="No",20,(AE160*'[1]Parámetros Paula V'!$D$29)+(AG160*'[1]Parámetros Paula V'!$D$34)+(AI160*'[1]Parámetros Paula V'!$D$38)+(AK160*'[1]Parámetros Paula V'!$D$43)+(AM160*'[1]Parámetros Paula V'!$D$49))," ")</f>
        <v>79</v>
      </c>
      <c r="AO160" s="30">
        <f t="shared" si="5"/>
        <v>79.2</v>
      </c>
      <c r="AP160" s="28" t="str">
        <f>IF(AO160=" "," ",IF(AO160&lt;='[1]Parámetros Paula V'!$C$53,'[1]Parámetros Paula V'!$A$53,IF(AO160&lt;='[1]Parámetros Paula V'!$C$54,'[1]Parámetros Paula V'!$A$54,IF(AO160&lt;='[1]Parámetros Paula V'!$C$55,'[1]Parámetros Paula V'!$A$55,IF(AO160&lt;='[1]Parámetros Paula V'!$C$56,'[1]Parámetros Paula V'!$A$56,'[1]Parámetros Paula V'!$A$57)))))</f>
        <v>El control está diseñado y ejecutándose adecuadamente, cumple con la mitigación del riesgo. Se debe establecer planes de mejora puntuales dirigidas a su mantenimiento</v>
      </c>
      <c r="AQ160" s="31"/>
      <c r="AR160" s="32"/>
      <c r="AS160" s="32"/>
      <c r="AT160" s="31" t="s">
        <v>819</v>
      </c>
    </row>
    <row r="161" spans="1:46" ht="71.25" x14ac:dyDescent="0.2">
      <c r="A161" s="2" t="s">
        <v>387</v>
      </c>
      <c r="B161" s="28" t="s">
        <v>388</v>
      </c>
      <c r="C161" s="28" t="s">
        <v>208</v>
      </c>
      <c r="D161" s="34">
        <v>45471</v>
      </c>
      <c r="E161" s="28">
        <v>2</v>
      </c>
      <c r="F161" s="28" t="str">
        <f>VLOOKUP(E161,[1]Áreas!$D$1:$E$6,2,0)</f>
        <v>Improbable</v>
      </c>
      <c r="G161" s="28">
        <v>20</v>
      </c>
      <c r="H161" s="28" t="str">
        <f>VLOOKUP(G161,[1]Áreas!$I$1:$J$6,2,0)</f>
        <v>Severo</v>
      </c>
      <c r="I161" s="28">
        <f t="shared" si="4"/>
        <v>40</v>
      </c>
      <c r="J161" s="28" t="str">
        <f>IFERROR(VLOOKUP(CONCATENATE(F161,H161),[1]Áreas!$E$8:$F$33,2,0)," ")</f>
        <v>Extremo</v>
      </c>
      <c r="K161" s="28" t="s">
        <v>390</v>
      </c>
      <c r="L161" s="28" t="s">
        <v>35</v>
      </c>
      <c r="M161" s="28" t="s">
        <v>194</v>
      </c>
      <c r="N161" s="28" t="s">
        <v>208</v>
      </c>
      <c r="O161" s="28" t="s">
        <v>37</v>
      </c>
      <c r="P161" s="30">
        <f>IFERROR(VLOOKUP(O161,'[1]Parámetros Paula V'!$B$2:$D$6,2,0)," ")</f>
        <v>80</v>
      </c>
      <c r="Q161" s="30" t="s">
        <v>38</v>
      </c>
      <c r="R161" s="30">
        <f>IFERROR(VLOOKUP(Q161,'[1]Parámetros Paula V'!$B$7:$D$8,2,0)," ")</f>
        <v>100</v>
      </c>
      <c r="S161" s="30" t="s">
        <v>38</v>
      </c>
      <c r="T161" s="30">
        <f>IFERROR(VLOOKUP(S161,'[1]Parámetros Paula V'!$B$9:$D$10,2,0)," ")</f>
        <v>20</v>
      </c>
      <c r="U161" s="30" t="s">
        <v>38</v>
      </c>
      <c r="V161" s="30">
        <f>IFERROR(VLOOKUP(U161,'[1]Parámetros Paula V'!$B$11:$D$12,2,0)," ")</f>
        <v>100</v>
      </c>
      <c r="W161" s="30" t="s">
        <v>38</v>
      </c>
      <c r="X161" s="30">
        <f>IFERROR(VLOOKUP(W161,'[1]Parámetros Paula V'!$B$13:$D$16,2,0)," ")</f>
        <v>100</v>
      </c>
      <c r="Y161" s="30">
        <f>IFERROR((R161*'[1]Parámetros Paula V'!$D$7)+(T161*'[1]Parámetros Paula V'!$D$9)+(V161*'[1]Parámetros Paula V'!$D$11)+(X161*'[1]Parámetros Paula V'!$D$13)," ")</f>
        <v>72</v>
      </c>
      <c r="Z161" s="30" t="s">
        <v>38</v>
      </c>
      <c r="AA161" s="30">
        <f>IFERROR(VLOOKUP(Z161,'[1]Parámetros Paula V'!$B$18:$D$20,2,0)," ")</f>
        <v>100</v>
      </c>
      <c r="AB161" s="30" t="s">
        <v>39</v>
      </c>
      <c r="AC161" s="30">
        <f>IFERROR(IF(Q161="No",20,VLOOKUP(AB161,'[1]Parámetros Paula V'!$B$23:$D$27,2,0))," ")</f>
        <v>100</v>
      </c>
      <c r="AD161" s="30" t="s">
        <v>40</v>
      </c>
      <c r="AE161" s="30">
        <f>IFERROR(VLOOKUP(AD161,'[1]Parámetros Paula V'!$B$29:$D$31,2,0)," ")</f>
        <v>80</v>
      </c>
      <c r="AF161" s="30" t="s">
        <v>41</v>
      </c>
      <c r="AG161" s="30">
        <f>IFERROR(VLOOKUP(AF161,'[1]Parámetros Paula V'!$B$34:$D$36,2,0)," ")</f>
        <v>40</v>
      </c>
      <c r="AH161" s="30" t="s">
        <v>50</v>
      </c>
      <c r="AI161" s="30">
        <f>IFERROR(VLOOKUP(AH161,'[1]Parámetros Paula V'!$B$38:$D$41,2,0)," ")</f>
        <v>40</v>
      </c>
      <c r="AJ161" s="30" t="s">
        <v>51</v>
      </c>
      <c r="AK161" s="30">
        <f>IFERROR(VLOOKUP(AJ161,'[1]Parámetros Paula V'!$B$43:$D$45,2,0)," ")</f>
        <v>100</v>
      </c>
      <c r="AL161" s="30" t="s">
        <v>38</v>
      </c>
      <c r="AM161" s="30">
        <f>IFERROR(VLOOKUP(AL161,'[1]Parámetros Paula V'!$B$46:$D$50,2,0)," ")</f>
        <v>100</v>
      </c>
      <c r="AN161" s="30">
        <f>IFERROR(IF(Q161="No",20,(AE161*'[1]Parámetros Paula V'!$D$29)+(AG161*'[1]Parámetros Paula V'!$D$34)+(AI161*'[1]Parámetros Paula V'!$D$38)+(AK161*'[1]Parámetros Paula V'!$D$43)+(AM161*'[1]Parámetros Paula V'!$D$49))," ")</f>
        <v>79</v>
      </c>
      <c r="AO161" s="30">
        <f t="shared" si="5"/>
        <v>86.2</v>
      </c>
      <c r="AP161" s="28" t="str">
        <f>IF(AO161=" "," ",IF(AO161&lt;='[1]Parámetros Paula V'!$C$53,'[1]Parámetros Paula V'!$A$53,IF(AO161&lt;='[1]Parámetros Paula V'!$C$54,'[1]Parámetros Paula V'!$A$54,IF(AO161&lt;='[1]Parámetros Paula V'!$C$55,'[1]Parámetros Paula V'!$A$55,IF(AO161&lt;='[1]Parámetros Paula V'!$C$56,'[1]Parámetros Paula V'!$A$56,'[1]Parámetros Paula V'!$A$57)))))</f>
        <v>El control es óptimo, efectivo, eficiente, económicamente viable y ejecutándose adecuadamente.</v>
      </c>
      <c r="AQ161" s="31"/>
      <c r="AR161" s="32"/>
      <c r="AS161" s="32"/>
      <c r="AT161" s="31" t="s">
        <v>820</v>
      </c>
    </row>
    <row r="162" spans="1:46" ht="99.75" x14ac:dyDescent="0.2">
      <c r="A162" s="2" t="s">
        <v>387</v>
      </c>
      <c r="B162" s="28" t="s">
        <v>388</v>
      </c>
      <c r="C162" s="28" t="s">
        <v>208</v>
      </c>
      <c r="D162" s="34">
        <v>45471</v>
      </c>
      <c r="E162" s="28">
        <v>2</v>
      </c>
      <c r="F162" s="28" t="str">
        <f>VLOOKUP(E162,[1]Áreas!$D$1:$E$6,2,0)</f>
        <v>Improbable</v>
      </c>
      <c r="G162" s="28">
        <v>20</v>
      </c>
      <c r="H162" s="28" t="str">
        <f>VLOOKUP(G162,[1]Áreas!$I$1:$J$6,2,0)</f>
        <v>Severo</v>
      </c>
      <c r="I162" s="28">
        <f t="shared" si="4"/>
        <v>40</v>
      </c>
      <c r="J162" s="28" t="str">
        <f>IFERROR(VLOOKUP(CONCATENATE(F162,H162),[1]Áreas!$E$8:$F$33,2,0)," ")</f>
        <v>Extremo</v>
      </c>
      <c r="K162" s="28" t="s">
        <v>391</v>
      </c>
      <c r="L162" s="28" t="s">
        <v>35</v>
      </c>
      <c r="M162" s="28" t="s">
        <v>194</v>
      </c>
      <c r="N162" s="28" t="s">
        <v>208</v>
      </c>
      <c r="O162" s="28" t="s">
        <v>37</v>
      </c>
      <c r="P162" s="30">
        <f>IFERROR(VLOOKUP(O162,'[1]Parámetros Paula V'!$B$2:$D$6,2,0)," ")</f>
        <v>80</v>
      </c>
      <c r="Q162" s="30" t="s">
        <v>38</v>
      </c>
      <c r="R162" s="30">
        <f>IFERROR(VLOOKUP(Q162,'[1]Parámetros Paula V'!$B$7:$D$8,2,0)," ")</f>
        <v>100</v>
      </c>
      <c r="S162" s="30" t="s">
        <v>38</v>
      </c>
      <c r="T162" s="30">
        <f>IFERROR(VLOOKUP(S162,'[1]Parámetros Paula V'!$B$9:$D$10,2,0)," ")</f>
        <v>20</v>
      </c>
      <c r="U162" s="30" t="s">
        <v>38</v>
      </c>
      <c r="V162" s="30">
        <f>IFERROR(VLOOKUP(U162,'[1]Parámetros Paula V'!$B$11:$D$12,2,0)," ")</f>
        <v>100</v>
      </c>
      <c r="W162" s="30" t="s">
        <v>38</v>
      </c>
      <c r="X162" s="30">
        <f>IFERROR(VLOOKUP(W162,'[1]Parámetros Paula V'!$B$13:$D$16,2,0)," ")</f>
        <v>100</v>
      </c>
      <c r="Y162" s="30">
        <f>IFERROR((R162*'[1]Parámetros Paula V'!$D$7)+(T162*'[1]Parámetros Paula V'!$D$9)+(V162*'[1]Parámetros Paula V'!$D$11)+(X162*'[1]Parámetros Paula V'!$D$13)," ")</f>
        <v>72</v>
      </c>
      <c r="Z162" s="30" t="s">
        <v>38</v>
      </c>
      <c r="AA162" s="30">
        <f>IFERROR(VLOOKUP(Z162,'[1]Parámetros Paula V'!$B$18:$D$20,2,0)," ")</f>
        <v>100</v>
      </c>
      <c r="AB162" s="30" t="s">
        <v>39</v>
      </c>
      <c r="AC162" s="30">
        <f>IFERROR(IF(Q162="No",20,VLOOKUP(AB162,'[1]Parámetros Paula V'!$B$23:$D$27,2,0))," ")</f>
        <v>100</v>
      </c>
      <c r="AD162" s="30" t="s">
        <v>40</v>
      </c>
      <c r="AE162" s="30">
        <f>IFERROR(VLOOKUP(AD162,'[1]Parámetros Paula V'!$B$29:$D$31,2,0)," ")</f>
        <v>80</v>
      </c>
      <c r="AF162" s="30" t="s">
        <v>41</v>
      </c>
      <c r="AG162" s="30">
        <f>IFERROR(VLOOKUP(AF162,'[1]Parámetros Paula V'!$B$34:$D$36,2,0)," ")</f>
        <v>40</v>
      </c>
      <c r="AH162" s="30" t="s">
        <v>50</v>
      </c>
      <c r="AI162" s="30">
        <f>IFERROR(VLOOKUP(AH162,'[1]Parámetros Paula V'!$B$38:$D$41,2,0)," ")</f>
        <v>40</v>
      </c>
      <c r="AJ162" s="30" t="s">
        <v>51</v>
      </c>
      <c r="AK162" s="30">
        <f>IFERROR(VLOOKUP(AJ162,'[1]Parámetros Paula V'!$B$43:$D$45,2,0)," ")</f>
        <v>100</v>
      </c>
      <c r="AL162" s="30" t="s">
        <v>38</v>
      </c>
      <c r="AM162" s="30">
        <f>IFERROR(VLOOKUP(AL162,'[1]Parámetros Paula V'!$B$46:$D$50,2,0)," ")</f>
        <v>100</v>
      </c>
      <c r="AN162" s="30">
        <f>IFERROR(IF(Q162="No",20,(AE162*'[1]Parámetros Paula V'!$D$29)+(AG162*'[1]Parámetros Paula V'!$D$34)+(AI162*'[1]Parámetros Paula V'!$D$38)+(AK162*'[1]Parámetros Paula V'!$D$43)+(AM162*'[1]Parámetros Paula V'!$D$49))," ")</f>
        <v>79</v>
      </c>
      <c r="AO162" s="30">
        <f t="shared" si="5"/>
        <v>86.2</v>
      </c>
      <c r="AP162" s="28" t="str">
        <f>IF(AO162=" "," ",IF(AO162&lt;='[1]Parámetros Paula V'!$C$53,'[1]Parámetros Paula V'!$A$53,IF(AO162&lt;='[1]Parámetros Paula V'!$C$54,'[1]Parámetros Paula V'!$A$54,IF(AO162&lt;='[1]Parámetros Paula V'!$C$55,'[1]Parámetros Paula V'!$A$55,IF(AO162&lt;='[1]Parámetros Paula V'!$C$56,'[1]Parámetros Paula V'!$A$56,'[1]Parámetros Paula V'!$A$57)))))</f>
        <v>El control es óptimo, efectivo, eficiente, económicamente viable y ejecutándose adecuadamente.</v>
      </c>
      <c r="AQ162" s="31"/>
      <c r="AR162" s="32"/>
      <c r="AS162" s="32"/>
      <c r="AT162" s="31" t="s">
        <v>821</v>
      </c>
    </row>
    <row r="163" spans="1:46" ht="85.5" x14ac:dyDescent="0.2">
      <c r="A163" s="2" t="s">
        <v>392</v>
      </c>
      <c r="B163" s="28" t="s">
        <v>393</v>
      </c>
      <c r="C163" s="33" t="s">
        <v>231</v>
      </c>
      <c r="D163" s="34">
        <v>45469</v>
      </c>
      <c r="E163" s="28">
        <v>2</v>
      </c>
      <c r="F163" s="28" t="str">
        <f>VLOOKUP(E163,[1]Áreas!$D$1:$E$6,2,0)</f>
        <v>Improbable</v>
      </c>
      <c r="G163" s="28">
        <v>10</v>
      </c>
      <c r="H163" s="28" t="str">
        <f>VLOOKUP(G163,[1]Áreas!$I$1:$J$6,2,0)</f>
        <v>Mayor</v>
      </c>
      <c r="I163" s="28">
        <f t="shared" si="4"/>
        <v>20</v>
      </c>
      <c r="J163" s="28" t="str">
        <f>IFERROR(VLOOKUP(CONCATENATE(F163,H163),[1]Áreas!$E$8:$F$33,2,0)," ")</f>
        <v>Alto</v>
      </c>
      <c r="K163" s="28" t="s">
        <v>822</v>
      </c>
      <c r="L163" s="28" t="s">
        <v>35</v>
      </c>
      <c r="M163" s="28" t="s">
        <v>194</v>
      </c>
      <c r="N163" s="28" t="s">
        <v>231</v>
      </c>
      <c r="O163" s="28" t="s">
        <v>37</v>
      </c>
      <c r="P163" s="30">
        <f>IFERROR(VLOOKUP(O163,'[1]Parámetros Paula V'!$B$2:$D$6,2,0)," ")</f>
        <v>80</v>
      </c>
      <c r="Q163" s="30" t="s">
        <v>38</v>
      </c>
      <c r="R163" s="30">
        <f>IFERROR(VLOOKUP(Q163,'[1]Parámetros Paula V'!$B$7:$D$8,2,0)," ")</f>
        <v>100</v>
      </c>
      <c r="S163" s="30" t="s">
        <v>38</v>
      </c>
      <c r="T163" s="30">
        <f>IFERROR(VLOOKUP(S163,'[1]Parámetros Paula V'!$B$9:$D$10,2,0)," ")</f>
        <v>20</v>
      </c>
      <c r="U163" s="30" t="s">
        <v>38</v>
      </c>
      <c r="V163" s="30">
        <f>IFERROR(VLOOKUP(U163,'[1]Parámetros Paula V'!$B$11:$D$12,2,0)," ")</f>
        <v>100</v>
      </c>
      <c r="W163" s="30" t="s">
        <v>48</v>
      </c>
      <c r="X163" s="30">
        <f>IFERROR(VLOOKUP(W163,'[1]Parámetros Paula V'!$B$13:$D$16,2,0)," ")</f>
        <v>40</v>
      </c>
      <c r="Y163" s="30">
        <f>IFERROR((R163*'[1]Parámetros Paula V'!$D$7)+(T163*'[1]Parámetros Paula V'!$D$9)+(V163*'[1]Parámetros Paula V'!$D$11)+(X163*'[1]Parámetros Paula V'!$D$13)," ")</f>
        <v>57</v>
      </c>
      <c r="Z163" s="30" t="s">
        <v>38</v>
      </c>
      <c r="AA163" s="30">
        <f>IFERROR(VLOOKUP(Z163,'[1]Parámetros Paula V'!$B$18:$D$20,2,0)," ")</f>
        <v>100</v>
      </c>
      <c r="AB163" s="30" t="s">
        <v>96</v>
      </c>
      <c r="AC163" s="30">
        <f>IFERROR(IF(Q163="No",20,VLOOKUP(AB163,'[1]Parámetros Paula V'!$B$23:$D$27,2,0))," ")</f>
        <v>20</v>
      </c>
      <c r="AD163" s="30" t="s">
        <v>40</v>
      </c>
      <c r="AE163" s="30">
        <f>IFERROR(VLOOKUP(AD163,'[1]Parámetros Paula V'!$B$29:$D$31,2,0)," ")</f>
        <v>80</v>
      </c>
      <c r="AF163" s="30" t="s">
        <v>41</v>
      </c>
      <c r="AG163" s="30">
        <f>IFERROR(VLOOKUP(AF163,'[1]Parámetros Paula V'!$B$34:$D$36,2,0)," ")</f>
        <v>40</v>
      </c>
      <c r="AH163" s="30" t="s">
        <v>42</v>
      </c>
      <c r="AI163" s="30">
        <f>IFERROR(VLOOKUP(AH163,'[1]Parámetros Paula V'!$B$38:$D$41,2,0)," ")</f>
        <v>80</v>
      </c>
      <c r="AJ163" s="30" t="s">
        <v>43</v>
      </c>
      <c r="AK163" s="30">
        <f>IFERROR(VLOOKUP(AJ163,'[1]Parámetros Paula V'!$B$43:$D$45,2,0)," ")</f>
        <v>80</v>
      </c>
      <c r="AL163" s="30" t="s">
        <v>38</v>
      </c>
      <c r="AM163" s="30">
        <f>IFERROR(VLOOKUP(AL163,'[1]Parámetros Paula V'!$B$46:$D$50,2,0)," ")</f>
        <v>100</v>
      </c>
      <c r="AN163" s="30">
        <f>IFERROR(IF(Q163="No",20,(AE163*'[1]Parámetros Paula V'!$D$29)+(AG163*'[1]Parámetros Paula V'!$D$34)+(AI163*'[1]Parámetros Paula V'!$D$38)+(AK163*'[1]Parámetros Paula V'!$D$43)+(AM163*'[1]Parámetros Paula V'!$D$49))," ")</f>
        <v>79</v>
      </c>
      <c r="AO163" s="30">
        <f t="shared" si="5"/>
        <v>67.2</v>
      </c>
      <c r="AP163" s="28" t="str">
        <f>IF(AO163=" "," ",IF(AO163&lt;='[1]Parámetros Paula V'!$C$53,'[1]Parámetros Paula V'!$A$53,IF(AO163&lt;='[1]Parámetros Paula V'!$C$54,'[1]Parámetros Paula V'!$A$54,IF(AO163&lt;='[1]Parámetros Paula V'!$C$55,'[1]Parámetros Paula V'!$A$55,IF(AO163&lt;='[1]Parámetros Paula V'!$C$56,'[1]Parámetros Paula V'!$A$56,'[1]Parámetros Paula V'!$A$57)))))</f>
        <v>El control está diseñado y ejecutándose adecuadamente, cumple con la mitigación del riesgo. Se debe establecer planes de mejora puntuales dirigidas a su mantenimiento</v>
      </c>
      <c r="AQ163" s="31"/>
      <c r="AR163" s="32"/>
      <c r="AS163" s="32"/>
      <c r="AT163" s="31" t="s">
        <v>823</v>
      </c>
    </row>
    <row r="164" spans="1:46" ht="85.5" x14ac:dyDescent="0.2">
      <c r="A164" s="2" t="s">
        <v>392</v>
      </c>
      <c r="B164" s="28" t="s">
        <v>393</v>
      </c>
      <c r="C164" s="33" t="s">
        <v>211</v>
      </c>
      <c r="D164" s="34">
        <v>45483</v>
      </c>
      <c r="E164" s="28">
        <v>2</v>
      </c>
      <c r="F164" s="28" t="str">
        <f>VLOOKUP(E164,[1]Áreas!$D$1:$E$6,2,0)</f>
        <v>Improbable</v>
      </c>
      <c r="G164" s="28">
        <v>10</v>
      </c>
      <c r="H164" s="28" t="str">
        <f>VLOOKUP(G164,[1]Áreas!$I$1:$J$6,2,0)</f>
        <v>Mayor</v>
      </c>
      <c r="I164" s="28">
        <f t="shared" si="4"/>
        <v>20</v>
      </c>
      <c r="J164" s="28" t="str">
        <f>IFERROR(VLOOKUP(CONCATENATE(F164,H164),[1]Áreas!$E$8:$F$33,2,0)," ")</f>
        <v>Alto</v>
      </c>
      <c r="K164" s="28" t="s">
        <v>394</v>
      </c>
      <c r="L164" s="28" t="s">
        <v>35</v>
      </c>
      <c r="M164" s="28" t="s">
        <v>194</v>
      </c>
      <c r="N164" s="28" t="s">
        <v>211</v>
      </c>
      <c r="O164" s="28" t="s">
        <v>37</v>
      </c>
      <c r="P164" s="30">
        <f>IFERROR(VLOOKUP(O164,'[1]Parámetros Paula V'!$B$2:$D$6,2,0)," ")</f>
        <v>80</v>
      </c>
      <c r="Q164" s="30" t="s">
        <v>47</v>
      </c>
      <c r="R164" s="30">
        <f>IFERROR(VLOOKUP(Q164,'[1]Parámetros Paula V'!$B$7:$D$8,2,0)," ")</f>
        <v>20</v>
      </c>
      <c r="S164" s="30" t="s">
        <v>38</v>
      </c>
      <c r="T164" s="30">
        <f>IFERROR(VLOOKUP(S164,'[1]Parámetros Paula V'!$B$9:$D$10,2,0)," ")</f>
        <v>20</v>
      </c>
      <c r="U164" s="30" t="s">
        <v>38</v>
      </c>
      <c r="V164" s="30">
        <f>IFERROR(VLOOKUP(U164,'[1]Parámetros Paula V'!$B$11:$D$12,2,0)," ")</f>
        <v>100</v>
      </c>
      <c r="W164" s="30" t="s">
        <v>48</v>
      </c>
      <c r="X164" s="30">
        <f>IFERROR(VLOOKUP(W164,'[1]Parámetros Paula V'!$B$13:$D$16,2,0)," ")</f>
        <v>40</v>
      </c>
      <c r="Y164" s="30">
        <f>IFERROR((R164*'[1]Parámetros Paula V'!$D$7)+(T164*'[1]Parámetros Paula V'!$D$9)+(V164*'[1]Parámetros Paula V'!$D$11)+(X164*'[1]Parámetros Paula V'!$D$13)," ")</f>
        <v>33</v>
      </c>
      <c r="Z164" s="30" t="s">
        <v>395</v>
      </c>
      <c r="AA164" s="30">
        <f>IFERROR(VLOOKUP(Z164,'[1]Parámetros Paula V'!$B$18:$D$20,2,0)," ")</f>
        <v>40</v>
      </c>
      <c r="AB164" s="30" t="s">
        <v>54</v>
      </c>
      <c r="AC164" s="30">
        <f>IFERROR(IF(Q164="No",20,VLOOKUP(AB164,'[1]Parámetros Paula V'!$B$23:$D$27,2,0))," ")</f>
        <v>20</v>
      </c>
      <c r="AD164" s="30" t="s">
        <v>40</v>
      </c>
      <c r="AE164" s="30">
        <f>IFERROR(VLOOKUP(AD164,'[1]Parámetros Paula V'!$B$29:$D$31,2,0)," ")</f>
        <v>80</v>
      </c>
      <c r="AF164" s="30" t="s">
        <v>41</v>
      </c>
      <c r="AG164" s="30">
        <f>IFERROR(VLOOKUP(AF164,'[1]Parámetros Paula V'!$B$34:$D$36,2,0)," ")</f>
        <v>40</v>
      </c>
      <c r="AH164" s="30" t="s">
        <v>42</v>
      </c>
      <c r="AI164" s="30">
        <f>IFERROR(VLOOKUP(AH164,'[1]Parámetros Paula V'!$B$38:$D$41,2,0)," ")</f>
        <v>80</v>
      </c>
      <c r="AJ164" s="30" t="s">
        <v>97</v>
      </c>
      <c r="AK164" s="30">
        <f>IFERROR(VLOOKUP(AJ164,'[1]Parámetros Paula V'!$B$43:$D$45,2,0)," ")</f>
        <v>40</v>
      </c>
      <c r="AL164" s="30" t="s">
        <v>38</v>
      </c>
      <c r="AM164" s="30">
        <f>IFERROR(VLOOKUP(AL164,'[1]Parámetros Paula V'!$B$46:$D$50,2,0)," ")</f>
        <v>100</v>
      </c>
      <c r="AN164" s="30">
        <f>IFERROR(IF(Q164="No",20,(AE164*'[1]Parámetros Paula V'!$D$29)+(AG164*'[1]Parámetros Paula V'!$D$34)+(AI164*'[1]Parámetros Paula V'!$D$38)+(AK164*'[1]Parámetros Paula V'!$D$43)+(AM164*'[1]Parámetros Paula V'!$D$49))," ")</f>
        <v>20</v>
      </c>
      <c r="AO164" s="30">
        <f t="shared" si="5"/>
        <v>38.6</v>
      </c>
      <c r="AP164" s="28" t="str">
        <f>IF(AO164=" "," ",IF(AO164&lt;='[1]Parámetros Paula V'!$C$53,'[1]Parámetros Paula V'!$A$53,IF(AO164&lt;='[1]Parámetros Paula V'!$C$54,'[1]Parámetros Paula V'!$A$54,IF(AO164&lt;='[1]Parámetros Paula V'!$C$55,'[1]Parámetros Paula V'!$A$55,IF(AO164&lt;='[1]Parámetros Paula V'!$C$56,'[1]Parámetros Paula V'!$A$56,'[1]Parámetros Paula V'!$A$57)))))</f>
        <v>El control no cumple con las necesidades de mitigación del riesgo, se debe establecer acciones significativas. Se requiere fortalecer o mejorar el diseño y/o ejecución.</v>
      </c>
      <c r="AQ164" s="31"/>
      <c r="AR164" s="32"/>
      <c r="AS164" s="32"/>
      <c r="AT164" s="31" t="s">
        <v>396</v>
      </c>
    </row>
    <row r="165" spans="1:46" ht="63" x14ac:dyDescent="0.2">
      <c r="A165" s="2" t="s">
        <v>392</v>
      </c>
      <c r="B165" s="28" t="s">
        <v>393</v>
      </c>
      <c r="C165" s="28" t="s">
        <v>198</v>
      </c>
      <c r="D165" s="34">
        <v>45482</v>
      </c>
      <c r="E165" s="28">
        <v>2</v>
      </c>
      <c r="F165" s="28" t="str">
        <f>VLOOKUP(E165,[1]Áreas!$D$1:$E$6,2,0)</f>
        <v>Improbable</v>
      </c>
      <c r="G165" s="28">
        <v>10</v>
      </c>
      <c r="H165" s="28" t="str">
        <f>VLOOKUP(G165,[1]Áreas!$I$1:$J$6,2,0)</f>
        <v>Mayor</v>
      </c>
      <c r="I165" s="28">
        <f t="shared" si="4"/>
        <v>20</v>
      </c>
      <c r="J165" s="28" t="str">
        <f>IFERROR(VLOOKUP(CONCATENATE(F165,H165),[1]Áreas!$E$8:$F$33,2,0)," ")</f>
        <v>Alto</v>
      </c>
      <c r="K165" s="28" t="s">
        <v>245</v>
      </c>
      <c r="L165" s="28" t="s">
        <v>35</v>
      </c>
      <c r="M165" s="28" t="s">
        <v>198</v>
      </c>
      <c r="N165" s="28" t="s">
        <v>198</v>
      </c>
      <c r="O165" s="28" t="s">
        <v>58</v>
      </c>
      <c r="P165" s="30">
        <f>IFERROR(VLOOKUP(O165,'[1]Parámetros Paula V'!$B$2:$D$6,2,0)," ")</f>
        <v>100</v>
      </c>
      <c r="Q165" s="30" t="s">
        <v>38</v>
      </c>
      <c r="R165" s="30">
        <f>IFERROR(VLOOKUP(Q165,'[1]Parámetros Paula V'!$B$7:$D$8,2,0)," ")</f>
        <v>100</v>
      </c>
      <c r="S165" s="30" t="s">
        <v>38</v>
      </c>
      <c r="T165" s="30">
        <f>IFERROR(VLOOKUP(S165,'[1]Parámetros Paula V'!$B$9:$D$10,2,0)," ")</f>
        <v>20</v>
      </c>
      <c r="U165" s="30" t="s">
        <v>38</v>
      </c>
      <c r="V165" s="30">
        <f>IFERROR(VLOOKUP(U165,'[1]Parámetros Paula V'!$B$11:$D$12,2,0)," ")</f>
        <v>100</v>
      </c>
      <c r="W165" s="30" t="s">
        <v>38</v>
      </c>
      <c r="X165" s="30">
        <f>IFERROR(VLOOKUP(W165,'[1]Parámetros Paula V'!$B$13:$D$16,2,0)," ")</f>
        <v>100</v>
      </c>
      <c r="Y165" s="30">
        <f>IFERROR((R165*'[1]Parámetros Paula V'!$D$7)+(T165*'[1]Parámetros Paula V'!$D$9)+(V165*'[1]Parámetros Paula V'!$D$11)+(X165*'[1]Parámetros Paula V'!$D$13)," ")</f>
        <v>72</v>
      </c>
      <c r="Z165" s="30" t="s">
        <v>38</v>
      </c>
      <c r="AA165" s="30">
        <f>IFERROR(VLOOKUP(Z165,'[1]Parámetros Paula V'!$B$18:$D$20,2,0)," ")</f>
        <v>100</v>
      </c>
      <c r="AB165" s="30" t="s">
        <v>39</v>
      </c>
      <c r="AC165" s="30">
        <f>IFERROR(IF(Q165="No",20,VLOOKUP(AB165,'[1]Parámetros Paula V'!$B$23:$D$27,2,0))," ")</f>
        <v>100</v>
      </c>
      <c r="AD165" s="30" t="s">
        <v>40</v>
      </c>
      <c r="AE165" s="30">
        <f>IFERROR(VLOOKUP(AD165,'[1]Parámetros Paula V'!$B$29:$D$31,2,0)," ")</f>
        <v>80</v>
      </c>
      <c r="AF165" s="30" t="s">
        <v>41</v>
      </c>
      <c r="AG165" s="30">
        <f>IFERROR(VLOOKUP(AF165,'[1]Parámetros Paula V'!$B$34:$D$36,2,0)," ")</f>
        <v>40</v>
      </c>
      <c r="AH165" s="30" t="s">
        <v>42</v>
      </c>
      <c r="AI165" s="30">
        <f>IFERROR(VLOOKUP(AH165,'[1]Parámetros Paula V'!$B$38:$D$41,2,0)," ")</f>
        <v>80</v>
      </c>
      <c r="AJ165" s="30" t="s">
        <v>51</v>
      </c>
      <c r="AK165" s="30">
        <f>IFERROR(VLOOKUP(AJ165,'[1]Parámetros Paula V'!$B$43:$D$45,2,0)," ")</f>
        <v>100</v>
      </c>
      <c r="AL165" s="30" t="s">
        <v>38</v>
      </c>
      <c r="AM165" s="30">
        <f>IFERROR(VLOOKUP(AL165,'[1]Parámetros Paula V'!$B$46:$D$50,2,0)," ")</f>
        <v>100</v>
      </c>
      <c r="AN165" s="30">
        <f>IFERROR(IF(Q165="No",20,(AE165*'[1]Parámetros Paula V'!$D$29)+(AG165*'[1]Parámetros Paula V'!$D$34)+(AI165*'[1]Parámetros Paula V'!$D$38)+(AK165*'[1]Parámetros Paula V'!$D$43)+(AM165*'[1]Parámetros Paula V'!$D$49))," ")</f>
        <v>89</v>
      </c>
      <c r="AO165" s="30">
        <f t="shared" si="5"/>
        <v>92.2</v>
      </c>
      <c r="AP165" s="28" t="str">
        <f>IF(AO165=" "," ",IF(AO165&lt;='[1]Parámetros Paula V'!$C$53,'[1]Parámetros Paula V'!$A$53,IF(AO165&lt;='[1]Parámetros Paula V'!$C$54,'[1]Parámetros Paula V'!$A$54,IF(AO165&lt;='[1]Parámetros Paula V'!$C$55,'[1]Parámetros Paula V'!$A$55,IF(AO165&lt;='[1]Parámetros Paula V'!$C$56,'[1]Parámetros Paula V'!$A$56,'[1]Parámetros Paula V'!$A$57)))))</f>
        <v>El control es óptimo, efectivo, eficiente, económicamente viable y ejecutándose adecuadamente.</v>
      </c>
      <c r="AQ165" s="31"/>
      <c r="AR165" s="32"/>
      <c r="AS165" s="32"/>
      <c r="AT165" s="31" t="s">
        <v>397</v>
      </c>
    </row>
    <row r="166" spans="1:46" ht="75" customHeight="1" x14ac:dyDescent="0.2">
      <c r="A166" s="2" t="s">
        <v>398</v>
      </c>
      <c r="B166" s="28" t="s">
        <v>399</v>
      </c>
      <c r="C166" s="33" t="s">
        <v>219</v>
      </c>
      <c r="D166" s="34">
        <v>45491</v>
      </c>
      <c r="E166" s="28">
        <v>4</v>
      </c>
      <c r="F166" s="28" t="str">
        <f>VLOOKUP(E166,[1]Áreas!$D$1:$E$6,2,0)</f>
        <v>Probable</v>
      </c>
      <c r="G166" s="28">
        <v>20</v>
      </c>
      <c r="H166" s="28" t="str">
        <f>VLOOKUP(G166,[1]Áreas!$I$1:$J$6,2,0)</f>
        <v>Severo</v>
      </c>
      <c r="I166" s="28">
        <f t="shared" si="4"/>
        <v>80</v>
      </c>
      <c r="J166" s="28" t="str">
        <f>IFERROR(VLOOKUP(CONCATENATE(F166,H166),[1]Áreas!$E$8:$F$33,2,0)," ")</f>
        <v>Extremo</v>
      </c>
      <c r="K166" s="28" t="s">
        <v>400</v>
      </c>
      <c r="L166" s="28" t="s">
        <v>35</v>
      </c>
      <c r="M166" s="28" t="s">
        <v>194</v>
      </c>
      <c r="N166" s="28" t="s">
        <v>194</v>
      </c>
      <c r="O166" s="28" t="s">
        <v>37</v>
      </c>
      <c r="P166" s="30">
        <f>IFERROR(VLOOKUP(O166,'[1]Parámetros Paula V'!$B$2:$D$6,2,0)," ")</f>
        <v>80</v>
      </c>
      <c r="Q166" s="30" t="s">
        <v>38</v>
      </c>
      <c r="R166" s="30">
        <f>IFERROR(VLOOKUP(Q166,'[1]Parámetros Paula V'!$B$7:$D$8,2,0)," ")</f>
        <v>100</v>
      </c>
      <c r="S166" s="30" t="s">
        <v>38</v>
      </c>
      <c r="T166" s="30">
        <f>IFERROR(VLOOKUP(S166,'[1]Parámetros Paula V'!$B$9:$D$10,2,0)," ")</f>
        <v>20</v>
      </c>
      <c r="U166" s="30" t="s">
        <v>38</v>
      </c>
      <c r="V166" s="30">
        <f>IFERROR(VLOOKUP(U166,'[1]Parámetros Paula V'!$B$11:$D$12,2,0)," ")</f>
        <v>100</v>
      </c>
      <c r="W166" s="30" t="s">
        <v>48</v>
      </c>
      <c r="X166" s="30">
        <f>IFERROR(VLOOKUP(W166,'[1]Parámetros Paula V'!$B$13:$D$16,2,0)," ")</f>
        <v>40</v>
      </c>
      <c r="Y166" s="30">
        <f>IFERROR((R166*'[1]Parámetros Paula V'!$D$7)+(T166*'[1]Parámetros Paula V'!$D$9)+(V166*'[1]Parámetros Paula V'!$D$11)+(X166*'[1]Parámetros Paula V'!$D$13)," ")</f>
        <v>57</v>
      </c>
      <c r="Z166" s="30" t="s">
        <v>38</v>
      </c>
      <c r="AA166" s="30">
        <f>IFERROR(VLOOKUP(Z166,'[1]Parámetros Paula V'!$B$18:$D$20,2,0)," ")</f>
        <v>100</v>
      </c>
      <c r="AB166" s="30" t="s">
        <v>39</v>
      </c>
      <c r="AC166" s="30">
        <f>IFERROR(IF(Q166="No",20,VLOOKUP(AB166,'[1]Parámetros Paula V'!$B$23:$D$27,2,0))," ")</f>
        <v>100</v>
      </c>
      <c r="AD166" s="30" t="s">
        <v>40</v>
      </c>
      <c r="AE166" s="30">
        <f>IFERROR(VLOOKUP(AD166,'[1]Parámetros Paula V'!$B$29:$D$31,2,0)," ")</f>
        <v>80</v>
      </c>
      <c r="AF166" s="30" t="s">
        <v>41</v>
      </c>
      <c r="AG166" s="30">
        <f>IFERROR(VLOOKUP(AF166,'[1]Parámetros Paula V'!$B$34:$D$36,2,0)," ")</f>
        <v>40</v>
      </c>
      <c r="AH166" s="30" t="s">
        <v>50</v>
      </c>
      <c r="AI166" s="30">
        <f>IFERROR(VLOOKUP(AH166,'[1]Parámetros Paula V'!$B$38:$D$41,2,0)," ")</f>
        <v>40</v>
      </c>
      <c r="AJ166" s="30" t="s">
        <v>51</v>
      </c>
      <c r="AK166" s="30">
        <f>IFERROR(VLOOKUP(AJ166,'[1]Parámetros Paula V'!$B$43:$D$45,2,0)," ")</f>
        <v>100</v>
      </c>
      <c r="AL166" s="30" t="s">
        <v>47</v>
      </c>
      <c r="AM166" s="30">
        <f>IFERROR(VLOOKUP(AL166,'[1]Parámetros Paula V'!$B$46:$D$50,2,0)," ")</f>
        <v>20</v>
      </c>
      <c r="AN166" s="30">
        <f>IFERROR(IF(Q166="No",20,(AE166*'[1]Parámetros Paula V'!$D$29)+(AG166*'[1]Parámetros Paula V'!$D$34)+(AI166*'[1]Parámetros Paula V'!$D$38)+(AK166*'[1]Parámetros Paula V'!$D$43)+(AM166*'[1]Parámetros Paula V'!$D$49))," ")</f>
        <v>71</v>
      </c>
      <c r="AO166" s="30">
        <f t="shared" si="5"/>
        <v>81.599999999999994</v>
      </c>
      <c r="AP166" s="28" t="str">
        <f>IF(AO166=" "," ",IF(AO166&lt;='[1]Parámetros Paula V'!$C$53,'[1]Parámetros Paula V'!$A$53,IF(AO166&lt;='[1]Parámetros Paula V'!$C$54,'[1]Parámetros Paula V'!$A$54,IF(AO166&lt;='[1]Parámetros Paula V'!$C$55,'[1]Parámetros Paula V'!$A$55,IF(AO166&lt;='[1]Parámetros Paula V'!$C$56,'[1]Parámetros Paula V'!$A$56,'[1]Parámetros Paula V'!$A$57)))))</f>
        <v>El control es óptimo, efectivo, eficiente, económicamente viable y ejecutándose adecuadamente.</v>
      </c>
      <c r="AQ166" s="31"/>
      <c r="AR166" s="32"/>
      <c r="AS166" s="32"/>
      <c r="AT166" s="31" t="s">
        <v>401</v>
      </c>
    </row>
    <row r="167" spans="1:46" ht="85.5" x14ac:dyDescent="0.2">
      <c r="A167" s="2" t="s">
        <v>402</v>
      </c>
      <c r="B167" s="28" t="s">
        <v>403</v>
      </c>
      <c r="C167" s="33" t="s">
        <v>231</v>
      </c>
      <c r="D167" s="34">
        <v>45469</v>
      </c>
      <c r="E167" s="28">
        <v>3</v>
      </c>
      <c r="F167" s="28" t="str">
        <f>VLOOKUP(E167,[1]Áreas!$D$1:$E$6,2,0)</f>
        <v>Posible</v>
      </c>
      <c r="G167" s="28">
        <v>10</v>
      </c>
      <c r="H167" s="28" t="str">
        <f>VLOOKUP(G167,[1]Áreas!$I$1:$J$6,2,0)</f>
        <v>Mayor</v>
      </c>
      <c r="I167" s="28">
        <f t="shared" si="4"/>
        <v>30</v>
      </c>
      <c r="J167" s="28" t="str">
        <f>IFERROR(VLOOKUP(CONCATENATE(F167,H167),[1]Áreas!$E$8:$F$33,2,0)," ")</f>
        <v>Alto</v>
      </c>
      <c r="K167" s="28" t="s">
        <v>404</v>
      </c>
      <c r="L167" s="28" t="s">
        <v>35</v>
      </c>
      <c r="M167" s="28" t="s">
        <v>194</v>
      </c>
      <c r="N167" s="28" t="s">
        <v>231</v>
      </c>
      <c r="O167" s="28" t="s">
        <v>37</v>
      </c>
      <c r="P167" s="30">
        <f>IFERROR(VLOOKUP(O167,'[1]Parámetros Paula V'!$B$2:$D$6,2,0)," ")</f>
        <v>80</v>
      </c>
      <c r="Q167" s="30" t="s">
        <v>38</v>
      </c>
      <c r="R167" s="30">
        <f>IFERROR(VLOOKUP(Q167,'[1]Parámetros Paula V'!$B$7:$D$8,2,0)," ")</f>
        <v>100</v>
      </c>
      <c r="S167" s="30" t="s">
        <v>38</v>
      </c>
      <c r="T167" s="30">
        <f>IFERROR(VLOOKUP(S167,'[1]Parámetros Paula V'!$B$9:$D$10,2,0)," ")</f>
        <v>20</v>
      </c>
      <c r="U167" s="30" t="s">
        <v>38</v>
      </c>
      <c r="V167" s="30">
        <f>IFERROR(VLOOKUP(U167,'[1]Parámetros Paula V'!$B$11:$D$12,2,0)," ")</f>
        <v>100</v>
      </c>
      <c r="W167" s="30" t="s">
        <v>48</v>
      </c>
      <c r="X167" s="30">
        <f>IFERROR(VLOOKUP(W167,'[1]Parámetros Paula V'!$B$13:$D$16,2,0)," ")</f>
        <v>40</v>
      </c>
      <c r="Y167" s="30">
        <f>IFERROR((R167*'[1]Parámetros Paula V'!$D$7)+(T167*'[1]Parámetros Paula V'!$D$9)+(V167*'[1]Parámetros Paula V'!$D$11)+(X167*'[1]Parámetros Paula V'!$D$13)," ")</f>
        <v>57</v>
      </c>
      <c r="Z167" s="30" t="s">
        <v>38</v>
      </c>
      <c r="AA167" s="30">
        <f>IFERROR(VLOOKUP(Z167,'[1]Parámetros Paula V'!$B$18:$D$20,2,0)," ")</f>
        <v>100</v>
      </c>
      <c r="AB167" s="30" t="s">
        <v>110</v>
      </c>
      <c r="AC167" s="30">
        <f>IFERROR(IF(Q167="No",20,VLOOKUP(AB167,'[1]Parámetros Paula V'!$B$23:$D$27,2,0))," ")</f>
        <v>80</v>
      </c>
      <c r="AD167" s="30" t="s">
        <v>40</v>
      </c>
      <c r="AE167" s="30">
        <f>IFERROR(VLOOKUP(AD167,'[1]Parámetros Paula V'!$B$29:$D$31,2,0)," ")</f>
        <v>80</v>
      </c>
      <c r="AF167" s="30" t="s">
        <v>41</v>
      </c>
      <c r="AG167" s="30">
        <f>IFERROR(VLOOKUP(AF167,'[1]Parámetros Paula V'!$B$34:$D$36,2,0)," ")</f>
        <v>40</v>
      </c>
      <c r="AH167" s="30" t="s">
        <v>50</v>
      </c>
      <c r="AI167" s="30">
        <f>IFERROR(VLOOKUP(AH167,'[1]Parámetros Paula V'!$B$38:$D$41,2,0)," ")</f>
        <v>40</v>
      </c>
      <c r="AJ167" s="30" t="s">
        <v>51</v>
      </c>
      <c r="AK167" s="30">
        <f>IFERROR(VLOOKUP(AJ167,'[1]Parámetros Paula V'!$B$43:$D$45,2,0)," ")</f>
        <v>100</v>
      </c>
      <c r="AL167" s="30" t="s">
        <v>38</v>
      </c>
      <c r="AM167" s="30">
        <f>IFERROR(VLOOKUP(AL167,'[1]Parámetros Paula V'!$B$46:$D$50,2,0)," ")</f>
        <v>100</v>
      </c>
      <c r="AN167" s="30">
        <f>IFERROR(IF(Q167="No",20,(AE167*'[1]Parámetros Paula V'!$D$29)+(AG167*'[1]Parámetros Paula V'!$D$34)+(AI167*'[1]Parámetros Paula V'!$D$38)+(AK167*'[1]Parámetros Paula V'!$D$43)+(AM167*'[1]Parámetros Paula V'!$D$49))," ")</f>
        <v>79</v>
      </c>
      <c r="AO167" s="30">
        <f t="shared" si="5"/>
        <v>79.2</v>
      </c>
      <c r="AP167" s="28" t="str">
        <f>IF(AO167=" "," ",IF(AO167&lt;='[1]Parámetros Paula V'!$C$53,'[1]Parámetros Paula V'!$A$53,IF(AO167&lt;='[1]Parámetros Paula V'!$C$54,'[1]Parámetros Paula V'!$A$54,IF(AO167&lt;='[1]Parámetros Paula V'!$C$55,'[1]Parámetros Paula V'!$A$55,IF(AO167&lt;='[1]Parámetros Paula V'!$C$56,'[1]Parámetros Paula V'!$A$56,'[1]Parámetros Paula V'!$A$57)))))</f>
        <v>El control está diseñado y ejecutándose adecuadamente, cumple con la mitigación del riesgo. Se debe establecer planes de mejora puntuales dirigidas a su mantenimiento</v>
      </c>
      <c r="AQ167" s="31"/>
      <c r="AR167" s="32"/>
      <c r="AS167" s="32"/>
      <c r="AT167" s="31" t="s">
        <v>405</v>
      </c>
    </row>
    <row r="168" spans="1:46" ht="327.75" customHeight="1" x14ac:dyDescent="0.2">
      <c r="A168" s="2" t="s">
        <v>406</v>
      </c>
      <c r="B168" s="28" t="s">
        <v>407</v>
      </c>
      <c r="C168" s="33" t="s">
        <v>211</v>
      </c>
      <c r="D168" s="29" t="s">
        <v>99</v>
      </c>
      <c r="E168" s="28">
        <v>3</v>
      </c>
      <c r="F168" s="28" t="str">
        <f>VLOOKUP(E168,[1]Áreas!$D$1:$E$6,2,0)</f>
        <v>Posible</v>
      </c>
      <c r="G168" s="28">
        <v>20</v>
      </c>
      <c r="H168" s="28" t="str">
        <f>VLOOKUP(G168,[1]Áreas!$I$1:$J$6,2,0)</f>
        <v>Severo</v>
      </c>
      <c r="I168" s="28">
        <f t="shared" si="4"/>
        <v>60</v>
      </c>
      <c r="J168" s="28" t="str">
        <f>IFERROR(VLOOKUP(CONCATENATE(F168,H168),[1]Áreas!$E$8:$F$33,2,0)," ")</f>
        <v>Extremo</v>
      </c>
      <c r="K168" s="28" t="s">
        <v>408</v>
      </c>
      <c r="L168" s="28" t="s">
        <v>35</v>
      </c>
      <c r="M168" s="28" t="s">
        <v>194</v>
      </c>
      <c r="N168" s="28" t="s">
        <v>409</v>
      </c>
      <c r="O168" s="28" t="s">
        <v>46</v>
      </c>
      <c r="P168" s="30">
        <f>IFERROR(VLOOKUP(O168,'[1]Parámetros Paula V'!$B$2:$D$6,2,0)," ")</f>
        <v>60</v>
      </c>
      <c r="Q168" s="30" t="s">
        <v>38</v>
      </c>
      <c r="R168" s="30">
        <f>IFERROR(VLOOKUP(Q168,'[1]Parámetros Paula V'!$B$7:$D$8,2,0)," ")</f>
        <v>100</v>
      </c>
      <c r="S168" s="30" t="s">
        <v>38</v>
      </c>
      <c r="T168" s="30">
        <f>IFERROR(VLOOKUP(S168,'[1]Parámetros Paula V'!$B$9:$D$10,2,0)," ")</f>
        <v>20</v>
      </c>
      <c r="U168" s="30" t="s">
        <v>38</v>
      </c>
      <c r="V168" s="30">
        <f>IFERROR(VLOOKUP(U168,'[1]Parámetros Paula V'!$B$11:$D$12,2,0)," ")</f>
        <v>100</v>
      </c>
      <c r="W168" s="30" t="s">
        <v>38</v>
      </c>
      <c r="X168" s="30">
        <f>IFERROR(VLOOKUP(W168,'[1]Parámetros Paula V'!$B$13:$D$16,2,0)," ")</f>
        <v>100</v>
      </c>
      <c r="Y168" s="30">
        <f>IFERROR((R168*'[1]Parámetros Paula V'!$D$7)+(T168*'[1]Parámetros Paula V'!$D$9)+(V168*'[1]Parámetros Paula V'!$D$11)+(X168*'[1]Parámetros Paula V'!$D$13)," ")</f>
        <v>72</v>
      </c>
      <c r="Z168" s="30" t="s">
        <v>38</v>
      </c>
      <c r="AA168" s="30">
        <f>IFERROR(VLOOKUP(Z168,'[1]Parámetros Paula V'!$B$18:$D$20,2,0)," ")</f>
        <v>100</v>
      </c>
      <c r="AB168" s="30" t="s">
        <v>39</v>
      </c>
      <c r="AC168" s="30">
        <f>IFERROR(IF(Q168="No",20,VLOOKUP(AB168,'[1]Parámetros Paula V'!$B$23:$D$27,2,0))," ")</f>
        <v>100</v>
      </c>
      <c r="AD168" s="30" t="s">
        <v>40</v>
      </c>
      <c r="AE168" s="30">
        <f>IFERROR(VLOOKUP(AD168,'[1]Parámetros Paula V'!$B$29:$D$31,2,0)," ")</f>
        <v>80</v>
      </c>
      <c r="AF168" s="30" t="s">
        <v>41</v>
      </c>
      <c r="AG168" s="30">
        <f>IFERROR(VLOOKUP(AF168,'[1]Parámetros Paula V'!$B$34:$D$36,2,0)," ")</f>
        <v>40</v>
      </c>
      <c r="AH168" s="30" t="s">
        <v>50</v>
      </c>
      <c r="AI168" s="30">
        <f>IFERROR(VLOOKUP(AH168,'[1]Parámetros Paula V'!$B$38:$D$41,2,0)," ")</f>
        <v>40</v>
      </c>
      <c r="AJ168" s="30" t="s">
        <v>51</v>
      </c>
      <c r="AK168" s="30">
        <f>IFERROR(VLOOKUP(AJ168,'[1]Parámetros Paula V'!$B$43:$D$45,2,0)," ")</f>
        <v>100</v>
      </c>
      <c r="AL168" s="30" t="s">
        <v>38</v>
      </c>
      <c r="AM168" s="30">
        <f>IFERROR(VLOOKUP(AL168,'[1]Parámetros Paula V'!$B$46:$D$50,2,0)," ")</f>
        <v>100</v>
      </c>
      <c r="AN168" s="30">
        <f>IFERROR(IF(Q168="No",20,(AE168*'[1]Parámetros Paula V'!$D$29)+(AG168*'[1]Parámetros Paula V'!$D$34)+(AI168*'[1]Parámetros Paula V'!$D$38)+(AK168*'[1]Parámetros Paula V'!$D$43)+(AM168*'[1]Parámetros Paula V'!$D$49))," ")</f>
        <v>79</v>
      </c>
      <c r="AO168" s="30">
        <f t="shared" si="5"/>
        <v>82.2</v>
      </c>
      <c r="AP168" s="28" t="str">
        <f>IF(AO168=" "," ",IF(AO168&lt;='[1]Parámetros Paula V'!$C$53,'[1]Parámetros Paula V'!$A$53,IF(AO168&lt;='[1]Parámetros Paula V'!$C$54,'[1]Parámetros Paula V'!$A$54,IF(AO168&lt;='[1]Parámetros Paula V'!$C$55,'[1]Parámetros Paula V'!$A$55,IF(AO168&lt;='[1]Parámetros Paula V'!$C$56,'[1]Parámetros Paula V'!$A$56,'[1]Parámetros Paula V'!$A$57)))))</f>
        <v>El control es óptimo, efectivo, eficiente, económicamente viable y ejecutándose adecuadamente.</v>
      </c>
      <c r="AQ168" s="31"/>
      <c r="AR168" s="32"/>
      <c r="AS168" s="32"/>
      <c r="AT168" s="31" t="s">
        <v>948</v>
      </c>
    </row>
    <row r="169" spans="1:46" ht="163.5" customHeight="1" x14ac:dyDescent="0.2">
      <c r="A169" s="2" t="s">
        <v>406</v>
      </c>
      <c r="B169" s="28" t="s">
        <v>407</v>
      </c>
      <c r="C169" s="33" t="s">
        <v>225</v>
      </c>
      <c r="D169" s="34">
        <v>45470</v>
      </c>
      <c r="E169" s="28">
        <v>3</v>
      </c>
      <c r="F169" s="28" t="str">
        <f>VLOOKUP(E169,[1]Áreas!$D$1:$E$6,2,0)</f>
        <v>Posible</v>
      </c>
      <c r="G169" s="28">
        <v>20</v>
      </c>
      <c r="H169" s="28" t="str">
        <f>VLOOKUP(G169,[1]Áreas!$I$1:$J$6,2,0)</f>
        <v>Severo</v>
      </c>
      <c r="I169" s="28">
        <f t="shared" si="4"/>
        <v>60</v>
      </c>
      <c r="J169" s="28" t="str">
        <f>IFERROR(VLOOKUP(CONCATENATE(F169,H169),[1]Áreas!$E$8:$F$33,2,0)," ")</f>
        <v>Extremo</v>
      </c>
      <c r="K169" s="28" t="s">
        <v>824</v>
      </c>
      <c r="L169" s="28" t="s">
        <v>35</v>
      </c>
      <c r="M169" s="28" t="s">
        <v>194</v>
      </c>
      <c r="N169" s="28" t="s">
        <v>225</v>
      </c>
      <c r="O169" s="28" t="s">
        <v>37</v>
      </c>
      <c r="P169" s="30">
        <f>IFERROR(VLOOKUP(O169,'[1]Parámetros Paula V'!$B$2:$D$6,2,0)," ")</f>
        <v>80</v>
      </c>
      <c r="Q169" s="30" t="s">
        <v>38</v>
      </c>
      <c r="R169" s="30">
        <f>IFERROR(VLOOKUP(Q169,'[1]Parámetros Paula V'!$B$7:$D$8,2,0)," ")</f>
        <v>100</v>
      </c>
      <c r="S169" s="30" t="s">
        <v>38</v>
      </c>
      <c r="T169" s="30">
        <f>IFERROR(VLOOKUP(S169,'[1]Parámetros Paula V'!$B$9:$D$10,2,0)," ")</f>
        <v>20</v>
      </c>
      <c r="U169" s="30" t="s">
        <v>38</v>
      </c>
      <c r="V169" s="30">
        <f>IFERROR(VLOOKUP(U169,'[1]Parámetros Paula V'!$B$11:$D$12,2,0)," ")</f>
        <v>100</v>
      </c>
      <c r="W169" s="30" t="s">
        <v>38</v>
      </c>
      <c r="X169" s="30">
        <f>IFERROR(VLOOKUP(W169,'[1]Parámetros Paula V'!$B$13:$D$16,2,0)," ")</f>
        <v>100</v>
      </c>
      <c r="Y169" s="30">
        <f>IFERROR((R169*'[1]Parámetros Paula V'!$D$7)+(T169*'[1]Parámetros Paula V'!$D$9)+(V169*'[1]Parámetros Paula V'!$D$11)+(X169*'[1]Parámetros Paula V'!$D$13)," ")</f>
        <v>72</v>
      </c>
      <c r="Z169" s="30" t="s">
        <v>38</v>
      </c>
      <c r="AA169" s="30">
        <f>IFERROR(VLOOKUP(Z169,'[1]Parámetros Paula V'!$B$18:$D$20,2,0)," ")</f>
        <v>100</v>
      </c>
      <c r="AB169" s="30" t="s">
        <v>39</v>
      </c>
      <c r="AC169" s="30">
        <f>IFERROR(IF(Q169="No",20,VLOOKUP(AB169,'[1]Parámetros Paula V'!$B$23:$D$27,2,0))," ")</f>
        <v>100</v>
      </c>
      <c r="AD169" s="30" t="s">
        <v>40</v>
      </c>
      <c r="AE169" s="30">
        <f>IFERROR(VLOOKUP(AD169,'[1]Parámetros Paula V'!$B$29:$D$31,2,0)," ")</f>
        <v>80</v>
      </c>
      <c r="AF169" s="30" t="s">
        <v>41</v>
      </c>
      <c r="AG169" s="30">
        <f>IFERROR(VLOOKUP(AF169,'[1]Parámetros Paula V'!$B$34:$D$36,2,0)," ")</f>
        <v>40</v>
      </c>
      <c r="AH169" s="30" t="s">
        <v>50</v>
      </c>
      <c r="AI169" s="30">
        <f>IFERROR(VLOOKUP(AH169,'[1]Parámetros Paula V'!$B$38:$D$41,2,0)," ")</f>
        <v>40</v>
      </c>
      <c r="AJ169" s="30" t="s">
        <v>51</v>
      </c>
      <c r="AK169" s="30">
        <f>IFERROR(VLOOKUP(AJ169,'[1]Parámetros Paula V'!$B$43:$D$45,2,0)," ")</f>
        <v>100</v>
      </c>
      <c r="AL169" s="30" t="s">
        <v>38</v>
      </c>
      <c r="AM169" s="30">
        <f>IFERROR(VLOOKUP(AL169,'[1]Parámetros Paula V'!$B$46:$D$50,2,0)," ")</f>
        <v>100</v>
      </c>
      <c r="AN169" s="30">
        <f>IFERROR(IF(Q169="No",20,(AE169*'[1]Parámetros Paula V'!$D$29)+(AG169*'[1]Parámetros Paula V'!$D$34)+(AI169*'[1]Parámetros Paula V'!$D$38)+(AK169*'[1]Parámetros Paula V'!$D$43)+(AM169*'[1]Parámetros Paula V'!$D$49))," ")</f>
        <v>79</v>
      </c>
      <c r="AO169" s="30">
        <f t="shared" si="5"/>
        <v>86.2</v>
      </c>
      <c r="AP169" s="28" t="str">
        <f>IF(AO169=" "," ",IF(AO169&lt;='[1]Parámetros Paula V'!$C$53,'[1]Parámetros Paula V'!$A$53,IF(AO169&lt;='[1]Parámetros Paula V'!$C$54,'[1]Parámetros Paula V'!$A$54,IF(AO169&lt;='[1]Parámetros Paula V'!$C$55,'[1]Parámetros Paula V'!$A$55,IF(AO169&lt;='[1]Parámetros Paula V'!$C$56,'[1]Parámetros Paula V'!$A$56,'[1]Parámetros Paula V'!$A$57)))))</f>
        <v>El control es óptimo, efectivo, eficiente, económicamente viable y ejecutándose adecuadamente.</v>
      </c>
      <c r="AQ169" s="31"/>
      <c r="AR169" s="32"/>
      <c r="AS169" s="32"/>
      <c r="AT169" s="31" t="s">
        <v>825</v>
      </c>
    </row>
    <row r="170" spans="1:46" ht="57" x14ac:dyDescent="0.2">
      <c r="A170" s="2" t="s">
        <v>410</v>
      </c>
      <c r="B170" s="28" t="s">
        <v>411</v>
      </c>
      <c r="C170" s="35" t="s">
        <v>211</v>
      </c>
      <c r="D170" s="36">
        <v>45483</v>
      </c>
      <c r="E170" s="28">
        <v>1</v>
      </c>
      <c r="F170" s="28" t="str">
        <f>VLOOKUP(E170,[1]Áreas!$D$1:$E$6,2,0)</f>
        <v>Raro</v>
      </c>
      <c r="G170" s="28">
        <v>10</v>
      </c>
      <c r="H170" s="28" t="str">
        <f>VLOOKUP(G170,[1]Áreas!$I$1:$J$6,2,0)</f>
        <v>Mayor</v>
      </c>
      <c r="I170" s="28">
        <f t="shared" si="4"/>
        <v>10</v>
      </c>
      <c r="J170" s="28" t="str">
        <f>IFERROR(VLOOKUP(CONCATENATE(F170,H170),[1]Áreas!$E$8:$F$33,2,0)," ")</f>
        <v>Medio</v>
      </c>
      <c r="K170" s="28" t="s">
        <v>826</v>
      </c>
      <c r="L170" s="28" t="s">
        <v>35</v>
      </c>
      <c r="M170" s="28" t="s">
        <v>194</v>
      </c>
      <c r="N170" s="28" t="s">
        <v>211</v>
      </c>
      <c r="O170" s="28" t="s">
        <v>58</v>
      </c>
      <c r="P170" s="30">
        <f>IFERROR(VLOOKUP(O170,'[1]Parámetros Paula V'!$B$2:$D$6,2,0)," ")</f>
        <v>100</v>
      </c>
      <c r="Q170" s="30" t="s">
        <v>38</v>
      </c>
      <c r="R170" s="30">
        <f>IFERROR(VLOOKUP(Q170,'[1]Parámetros Paula V'!$B$7:$D$8,2,0)," ")</f>
        <v>100</v>
      </c>
      <c r="S170" s="30" t="s">
        <v>47</v>
      </c>
      <c r="T170" s="30">
        <f>IFERROR(VLOOKUP(S170,'[1]Parámetros Paula V'!$B$9:$D$10,2,0)," ")</f>
        <v>100</v>
      </c>
      <c r="U170" s="30" t="s">
        <v>38</v>
      </c>
      <c r="V170" s="30">
        <f>IFERROR(VLOOKUP(U170,'[1]Parámetros Paula V'!$B$11:$D$12,2,0)," ")</f>
        <v>100</v>
      </c>
      <c r="W170" s="30" t="s">
        <v>38</v>
      </c>
      <c r="X170" s="30">
        <f>IFERROR(VLOOKUP(W170,'[1]Parámetros Paula V'!$B$13:$D$16,2,0)," ")</f>
        <v>100</v>
      </c>
      <c r="Y170" s="30">
        <f>IFERROR((R170*'[1]Parámetros Paula V'!$D$7)+(T170*'[1]Parámetros Paula V'!$D$9)+(V170*'[1]Parámetros Paula V'!$D$11)+(X170*'[1]Parámetros Paula V'!$D$13)," ")</f>
        <v>100</v>
      </c>
      <c r="Z170" s="30" t="s">
        <v>38</v>
      </c>
      <c r="AA170" s="30">
        <f>IFERROR(VLOOKUP(Z170,'[1]Parámetros Paula V'!$B$18:$D$20,2,0)," ")</f>
        <v>100</v>
      </c>
      <c r="AB170" s="30" t="s">
        <v>39</v>
      </c>
      <c r="AC170" s="30">
        <f>IFERROR(IF(Q170="No",20,VLOOKUP(AB170,'[1]Parámetros Paula V'!$B$23:$D$27,2,0))," ")</f>
        <v>100</v>
      </c>
      <c r="AD170" s="30" t="s">
        <v>40</v>
      </c>
      <c r="AE170" s="30">
        <f>IFERROR(VLOOKUP(AD170,'[1]Parámetros Paula V'!$B$29:$D$31,2,0)," ")</f>
        <v>80</v>
      </c>
      <c r="AF170" s="30" t="s">
        <v>41</v>
      </c>
      <c r="AG170" s="30">
        <f>IFERROR(VLOOKUP(AF170,'[1]Parámetros Paula V'!$B$34:$D$36,2,0)," ")</f>
        <v>40</v>
      </c>
      <c r="AH170" s="30" t="s">
        <v>50</v>
      </c>
      <c r="AI170" s="30">
        <f>IFERROR(VLOOKUP(AH170,'[1]Parámetros Paula V'!$B$38:$D$41,2,0)," ")</f>
        <v>40</v>
      </c>
      <c r="AJ170" s="30" t="s">
        <v>51</v>
      </c>
      <c r="AK170" s="30">
        <f>IFERROR(VLOOKUP(AJ170,'[1]Parámetros Paula V'!$B$43:$D$45,2,0)," ")</f>
        <v>100</v>
      </c>
      <c r="AL170" s="30" t="s">
        <v>38</v>
      </c>
      <c r="AM170" s="30">
        <f>IFERROR(VLOOKUP(AL170,'[1]Parámetros Paula V'!$B$46:$D$50,2,0)," ")</f>
        <v>100</v>
      </c>
      <c r="AN170" s="30">
        <f>IFERROR(IF(Q170="No",20,(AE170*'[1]Parámetros Paula V'!$D$29)+(AG170*'[1]Parámetros Paula V'!$D$34)+(AI170*'[1]Parámetros Paula V'!$D$38)+(AK170*'[1]Parámetros Paula V'!$D$43)+(AM170*'[1]Parámetros Paula V'!$D$49))," ")</f>
        <v>79</v>
      </c>
      <c r="AO170" s="30">
        <f t="shared" si="5"/>
        <v>95.8</v>
      </c>
      <c r="AP170" s="28" t="str">
        <f>IF(AO170=" "," ",IF(AO170&lt;='[1]Parámetros Paula V'!$C$53,'[1]Parámetros Paula V'!$A$53,IF(AO170&lt;='[1]Parámetros Paula V'!$C$54,'[1]Parámetros Paula V'!$A$54,IF(AO170&lt;='[1]Parámetros Paula V'!$C$55,'[1]Parámetros Paula V'!$A$55,IF(AO170&lt;='[1]Parámetros Paula V'!$C$56,'[1]Parámetros Paula V'!$A$56,'[1]Parámetros Paula V'!$A$57)))))</f>
        <v>El control es óptimo, efectivo, eficiente, económicamente viable y ejecutándose adecuadamente.</v>
      </c>
      <c r="AQ170" s="31"/>
      <c r="AR170" s="32"/>
      <c r="AS170" s="32"/>
      <c r="AT170" s="31" t="s">
        <v>412</v>
      </c>
    </row>
    <row r="171" spans="1:46" ht="85.5" x14ac:dyDescent="0.2">
      <c r="A171" s="2" t="s">
        <v>410</v>
      </c>
      <c r="B171" s="28" t="s">
        <v>411</v>
      </c>
      <c r="C171" s="35" t="s">
        <v>211</v>
      </c>
      <c r="D171" s="36">
        <v>45483</v>
      </c>
      <c r="E171" s="28">
        <v>1</v>
      </c>
      <c r="F171" s="28" t="str">
        <f>VLOOKUP(E171,[1]Áreas!$D$1:$E$6,2,0)</f>
        <v>Raro</v>
      </c>
      <c r="G171" s="28">
        <v>10</v>
      </c>
      <c r="H171" s="28" t="str">
        <f>VLOOKUP(G171,[1]Áreas!$I$1:$J$6,2,0)</f>
        <v>Mayor</v>
      </c>
      <c r="I171" s="28">
        <f t="shared" si="4"/>
        <v>10</v>
      </c>
      <c r="J171" s="28" t="str">
        <f>IFERROR(VLOOKUP(CONCATENATE(F171,H171),[1]Áreas!$E$8:$F$33,2,0)," ")</f>
        <v>Medio</v>
      </c>
      <c r="K171" s="28" t="s">
        <v>827</v>
      </c>
      <c r="L171" s="28" t="s">
        <v>35</v>
      </c>
      <c r="M171" s="28" t="s">
        <v>194</v>
      </c>
      <c r="N171" s="28" t="s">
        <v>211</v>
      </c>
      <c r="O171" s="28" t="s">
        <v>37</v>
      </c>
      <c r="P171" s="30">
        <f>IFERROR(VLOOKUP(O171,'[1]Parámetros Paula V'!$B$2:$D$6,2,0)," ")</f>
        <v>80</v>
      </c>
      <c r="Q171" s="30" t="s">
        <v>38</v>
      </c>
      <c r="R171" s="30">
        <f>IFERROR(VLOOKUP(Q171,'[1]Parámetros Paula V'!$B$7:$D$8,2,0)," ")</f>
        <v>100</v>
      </c>
      <c r="S171" s="30" t="s">
        <v>38</v>
      </c>
      <c r="T171" s="30">
        <f>IFERROR(VLOOKUP(S171,'[1]Parámetros Paula V'!$B$9:$D$10,2,0)," ")</f>
        <v>20</v>
      </c>
      <c r="U171" s="30" t="s">
        <v>38</v>
      </c>
      <c r="V171" s="30">
        <f>IFERROR(VLOOKUP(U171,'[1]Parámetros Paula V'!$B$11:$D$12,2,0)," ")</f>
        <v>100</v>
      </c>
      <c r="W171" s="30" t="s">
        <v>38</v>
      </c>
      <c r="X171" s="30">
        <f>IFERROR(VLOOKUP(W171,'[1]Parámetros Paula V'!$B$13:$D$16,2,0)," ")</f>
        <v>100</v>
      </c>
      <c r="Y171" s="30">
        <f>IFERROR((R171*'[1]Parámetros Paula V'!$D$7)+(T171*'[1]Parámetros Paula V'!$D$9)+(V171*'[1]Parámetros Paula V'!$D$11)+(X171*'[1]Parámetros Paula V'!$D$13)," ")</f>
        <v>72</v>
      </c>
      <c r="Z171" s="30" t="s">
        <v>38</v>
      </c>
      <c r="AA171" s="30">
        <f>IFERROR(VLOOKUP(Z171,'[1]Parámetros Paula V'!$B$18:$D$20,2,0)," ")</f>
        <v>100</v>
      </c>
      <c r="AB171" s="30" t="s">
        <v>39</v>
      </c>
      <c r="AC171" s="30">
        <f>IFERROR(IF(Q171="No",20,VLOOKUP(AB171,'[1]Parámetros Paula V'!$B$23:$D$27,2,0))," ")</f>
        <v>100</v>
      </c>
      <c r="AD171" s="30" t="s">
        <v>49</v>
      </c>
      <c r="AE171" s="30">
        <f>IFERROR(VLOOKUP(AD171,'[1]Parámetros Paula V'!$B$29:$D$31,2,0)," ")</f>
        <v>40</v>
      </c>
      <c r="AF171" s="30" t="s">
        <v>55</v>
      </c>
      <c r="AG171" s="30">
        <f>IFERROR(VLOOKUP(AF171,'[1]Parámetros Paula V'!$B$34:$D$36,2,0)," ")</f>
        <v>80</v>
      </c>
      <c r="AH171" s="30" t="s">
        <v>42</v>
      </c>
      <c r="AI171" s="30">
        <f>IFERROR(VLOOKUP(AH171,'[1]Parámetros Paula V'!$B$38:$D$41,2,0)," ")</f>
        <v>80</v>
      </c>
      <c r="AJ171" s="30" t="s">
        <v>51</v>
      </c>
      <c r="AK171" s="30">
        <f>IFERROR(VLOOKUP(AJ171,'[1]Parámetros Paula V'!$B$43:$D$45,2,0)," ")</f>
        <v>100</v>
      </c>
      <c r="AL171" s="30" t="s">
        <v>38</v>
      </c>
      <c r="AM171" s="30">
        <f>IFERROR(VLOOKUP(AL171,'[1]Parámetros Paula V'!$B$46:$D$50,2,0)," ")</f>
        <v>100</v>
      </c>
      <c r="AN171" s="30">
        <f>IFERROR(IF(Q171="No",20,(AE171*'[1]Parámetros Paula V'!$D$29)+(AG171*'[1]Parámetros Paula V'!$D$34)+(AI171*'[1]Parámetros Paula V'!$D$38)+(AK171*'[1]Parámetros Paula V'!$D$43)+(AM171*'[1]Parámetros Paula V'!$D$49))," ")</f>
        <v>89</v>
      </c>
      <c r="AO171" s="30">
        <f t="shared" si="5"/>
        <v>88.2</v>
      </c>
      <c r="AP171" s="28" t="str">
        <f>IF(AO171=" "," ",IF(AO171&lt;='[1]Parámetros Paula V'!$C$53,'[1]Parámetros Paula V'!$A$53,IF(AO171&lt;='[1]Parámetros Paula V'!$C$54,'[1]Parámetros Paula V'!$A$54,IF(AO171&lt;='[1]Parámetros Paula V'!$C$55,'[1]Parámetros Paula V'!$A$55,IF(AO171&lt;='[1]Parámetros Paula V'!$C$56,'[1]Parámetros Paula V'!$A$56,'[1]Parámetros Paula V'!$A$57)))))</f>
        <v>El control es óptimo, efectivo, eficiente, económicamente viable y ejecutándose adecuadamente.</v>
      </c>
      <c r="AQ171" s="31"/>
      <c r="AR171" s="32"/>
      <c r="AS171" s="32"/>
      <c r="AT171" s="31" t="s">
        <v>413</v>
      </c>
    </row>
    <row r="172" spans="1:46" ht="42.75" x14ac:dyDescent="0.2">
      <c r="A172" s="2" t="s">
        <v>410</v>
      </c>
      <c r="B172" s="28" t="s">
        <v>411</v>
      </c>
      <c r="C172" s="33" t="s">
        <v>211</v>
      </c>
      <c r="D172" s="34">
        <v>45483</v>
      </c>
      <c r="E172" s="28">
        <v>1</v>
      </c>
      <c r="F172" s="28" t="str">
        <f>VLOOKUP(E172,[1]Áreas!$D$1:$E$6,2,0)</f>
        <v>Raro</v>
      </c>
      <c r="G172" s="28">
        <v>10</v>
      </c>
      <c r="H172" s="28" t="str">
        <f>VLOOKUP(G172,[1]Áreas!$I$1:$J$6,2,0)</f>
        <v>Mayor</v>
      </c>
      <c r="I172" s="28">
        <f t="shared" si="4"/>
        <v>10</v>
      </c>
      <c r="J172" s="28" t="str">
        <f>IFERROR(VLOOKUP(CONCATENATE(F172,H172),[1]Áreas!$E$8:$F$33,2,0)," ")</f>
        <v>Medio</v>
      </c>
      <c r="K172" s="28" t="s">
        <v>828</v>
      </c>
      <c r="L172" s="28" t="s">
        <v>35</v>
      </c>
      <c r="M172" s="28" t="s">
        <v>194</v>
      </c>
      <c r="N172" s="28" t="s">
        <v>211</v>
      </c>
      <c r="O172" s="28" t="s">
        <v>37</v>
      </c>
      <c r="P172" s="30">
        <f>IFERROR(VLOOKUP(O172,'[1]Parámetros Paula V'!$B$2:$D$6,2,0)," ")</f>
        <v>80</v>
      </c>
      <c r="Q172" s="30" t="s">
        <v>38</v>
      </c>
      <c r="R172" s="30">
        <f>IFERROR(VLOOKUP(Q172,'[1]Parámetros Paula V'!$B$7:$D$8,2,0)," ")</f>
        <v>100</v>
      </c>
      <c r="S172" s="30" t="s">
        <v>38</v>
      </c>
      <c r="T172" s="30">
        <f>IFERROR(VLOOKUP(S172,'[1]Parámetros Paula V'!$B$9:$D$10,2,0)," ")</f>
        <v>20</v>
      </c>
      <c r="U172" s="30" t="s">
        <v>38</v>
      </c>
      <c r="V172" s="30">
        <f>IFERROR(VLOOKUP(U172,'[1]Parámetros Paula V'!$B$11:$D$12,2,0)," ")</f>
        <v>100</v>
      </c>
      <c r="W172" s="30" t="s">
        <v>38</v>
      </c>
      <c r="X172" s="30">
        <f>IFERROR(VLOOKUP(W172,'[1]Parámetros Paula V'!$B$13:$D$16,2,0)," ")</f>
        <v>100</v>
      </c>
      <c r="Y172" s="30">
        <f>IFERROR((R172*'[1]Parámetros Paula V'!$D$7)+(T172*'[1]Parámetros Paula V'!$D$9)+(V172*'[1]Parámetros Paula V'!$D$11)+(X172*'[1]Parámetros Paula V'!$D$13)," ")</f>
        <v>72</v>
      </c>
      <c r="Z172" s="30" t="s">
        <v>38</v>
      </c>
      <c r="AA172" s="30">
        <f>IFERROR(VLOOKUP(Z172,'[1]Parámetros Paula V'!$B$18:$D$20,2,0)," ")</f>
        <v>100</v>
      </c>
      <c r="AB172" s="30" t="s">
        <v>39</v>
      </c>
      <c r="AC172" s="30">
        <f>IFERROR(IF(Q172="No",20,VLOOKUP(AB172,'[1]Parámetros Paula V'!$B$23:$D$27,2,0))," ")</f>
        <v>100</v>
      </c>
      <c r="AD172" s="30" t="s">
        <v>40</v>
      </c>
      <c r="AE172" s="30">
        <f>IFERROR(VLOOKUP(AD172,'[1]Parámetros Paula V'!$B$29:$D$31,2,0)," ")</f>
        <v>80</v>
      </c>
      <c r="AF172" s="30" t="s">
        <v>41</v>
      </c>
      <c r="AG172" s="30">
        <f>IFERROR(VLOOKUP(AF172,'[1]Parámetros Paula V'!$B$34:$D$36,2,0)," ")</f>
        <v>40</v>
      </c>
      <c r="AH172" s="30" t="s">
        <v>50</v>
      </c>
      <c r="AI172" s="30">
        <f>IFERROR(VLOOKUP(AH172,'[1]Parámetros Paula V'!$B$38:$D$41,2,0)," ")</f>
        <v>40</v>
      </c>
      <c r="AJ172" s="30" t="s">
        <v>51</v>
      </c>
      <c r="AK172" s="30">
        <f>IFERROR(VLOOKUP(AJ172,'[1]Parámetros Paula V'!$B$43:$D$45,2,0)," ")</f>
        <v>100</v>
      </c>
      <c r="AL172" s="30" t="s">
        <v>38</v>
      </c>
      <c r="AM172" s="30">
        <f>IFERROR(VLOOKUP(AL172,'[1]Parámetros Paula V'!$B$46:$D$50,2,0)," ")</f>
        <v>100</v>
      </c>
      <c r="AN172" s="30">
        <f>IFERROR(IF(Q172="No",20,(AE172*'[1]Parámetros Paula V'!$D$29)+(AG172*'[1]Parámetros Paula V'!$D$34)+(AI172*'[1]Parámetros Paula V'!$D$38)+(AK172*'[1]Parámetros Paula V'!$D$43)+(AM172*'[1]Parámetros Paula V'!$D$49))," ")</f>
        <v>79</v>
      </c>
      <c r="AO172" s="30">
        <f t="shared" si="5"/>
        <v>86.2</v>
      </c>
      <c r="AP172" s="28" t="str">
        <f>IF(AO172=" "," ",IF(AO172&lt;='[1]Parámetros Paula V'!$C$53,'[1]Parámetros Paula V'!$A$53,IF(AO172&lt;='[1]Parámetros Paula V'!$C$54,'[1]Parámetros Paula V'!$A$54,IF(AO172&lt;='[1]Parámetros Paula V'!$C$55,'[1]Parámetros Paula V'!$A$55,IF(AO172&lt;='[1]Parámetros Paula V'!$C$56,'[1]Parámetros Paula V'!$A$56,'[1]Parámetros Paula V'!$A$57)))))</f>
        <v>El control es óptimo, efectivo, eficiente, económicamente viable y ejecutándose adecuadamente.</v>
      </c>
      <c r="AQ172" s="31"/>
      <c r="AR172" s="32"/>
      <c r="AS172" s="32"/>
      <c r="AT172" s="31" t="s">
        <v>414</v>
      </c>
    </row>
    <row r="173" spans="1:46" ht="199.5" customHeight="1" x14ac:dyDescent="0.2">
      <c r="A173" s="2" t="s">
        <v>415</v>
      </c>
      <c r="B173" s="28" t="s">
        <v>416</v>
      </c>
      <c r="C173" s="28" t="s">
        <v>417</v>
      </c>
      <c r="D173" s="29" t="s">
        <v>418</v>
      </c>
      <c r="E173" s="28">
        <v>2</v>
      </c>
      <c r="F173" s="28" t="str">
        <f>VLOOKUP(E173,[1]Áreas!$D$1:$E$6,2,0)</f>
        <v>Improbable</v>
      </c>
      <c r="G173" s="28">
        <v>5</v>
      </c>
      <c r="H173" s="28" t="str">
        <f>VLOOKUP(G173,[1]Áreas!$I$1:$J$6,2,0)</f>
        <v>Moderado</v>
      </c>
      <c r="I173" s="28">
        <f t="shared" si="4"/>
        <v>10</v>
      </c>
      <c r="J173" s="28" t="str">
        <f>IFERROR(VLOOKUP(CONCATENATE(F173,H173),[1]Áreas!$E$8:$F$33,2,0)," ")</f>
        <v>Medio</v>
      </c>
      <c r="K173" s="39" t="s">
        <v>419</v>
      </c>
      <c r="L173" s="28" t="s">
        <v>35</v>
      </c>
      <c r="M173" s="28" t="s">
        <v>115</v>
      </c>
      <c r="N173" s="28" t="s">
        <v>417</v>
      </c>
      <c r="O173" s="28" t="s">
        <v>37</v>
      </c>
      <c r="P173" s="30">
        <f>IFERROR(VLOOKUP(O173,'[1]Parámetros Paula V'!$B$2:$D$6,2,0)," ")</f>
        <v>80</v>
      </c>
      <c r="Q173" s="30" t="s">
        <v>38</v>
      </c>
      <c r="R173" s="30">
        <f>IFERROR(VLOOKUP(Q173,'[1]Parámetros Paula V'!$B$7:$D$8,2,0)," ")</f>
        <v>100</v>
      </c>
      <c r="S173" s="30" t="s">
        <v>38</v>
      </c>
      <c r="T173" s="30">
        <f>IFERROR(VLOOKUP(S173,'[1]Parámetros Paula V'!$B$9:$D$10,2,0)," ")</f>
        <v>20</v>
      </c>
      <c r="U173" s="30" t="s">
        <v>38</v>
      </c>
      <c r="V173" s="30">
        <f>IFERROR(VLOOKUP(U173,'[1]Parámetros Paula V'!$B$11:$D$12,2,0)," ")</f>
        <v>100</v>
      </c>
      <c r="W173" s="30" t="s">
        <v>137</v>
      </c>
      <c r="X173" s="30">
        <f>IFERROR(VLOOKUP(W173,'[1]Parámetros Paula V'!$B$13:$D$16,2,0)," ")</f>
        <v>60</v>
      </c>
      <c r="Y173" s="30">
        <f>IFERROR((R173*'[1]Parámetros Paula V'!$D$7)+(T173*'[1]Parámetros Paula V'!$D$9)+(V173*'[1]Parámetros Paula V'!$D$11)+(X173*'[1]Parámetros Paula V'!$D$13)," ")</f>
        <v>62</v>
      </c>
      <c r="Z173" s="30" t="s">
        <v>38</v>
      </c>
      <c r="AA173" s="30">
        <f>IFERROR(VLOOKUP(Z173,'[1]Parámetros Paula V'!$B$18:$D$20,2,0)," ")</f>
        <v>100</v>
      </c>
      <c r="AB173" s="30" t="s">
        <v>110</v>
      </c>
      <c r="AC173" s="30">
        <f>IFERROR(IF(Q173="No",20,VLOOKUP(AB173,'[1]Parámetros Paula V'!$B$23:$D$27,2,0))," ")</f>
        <v>80</v>
      </c>
      <c r="AD173" s="30" t="s">
        <v>40</v>
      </c>
      <c r="AE173" s="30">
        <f>IFERROR(VLOOKUP(AD173,'[1]Parámetros Paula V'!$B$29:$D$31,2,0)," ")</f>
        <v>80</v>
      </c>
      <c r="AF173" s="30" t="s">
        <v>41</v>
      </c>
      <c r="AG173" s="30">
        <f>IFERROR(VLOOKUP(AF173,'[1]Parámetros Paula V'!$B$34:$D$36,2,0)," ")</f>
        <v>40</v>
      </c>
      <c r="AH173" s="30" t="s">
        <v>42</v>
      </c>
      <c r="AI173" s="30">
        <f>IFERROR(VLOOKUP(AH173,'[1]Parámetros Paula V'!$B$38:$D$41,2,0)," ")</f>
        <v>80</v>
      </c>
      <c r="AJ173" s="30" t="s">
        <v>43</v>
      </c>
      <c r="AK173" s="30">
        <f>IFERROR(VLOOKUP(AJ173,'[1]Parámetros Paula V'!$B$43:$D$45,2,0)," ")</f>
        <v>80</v>
      </c>
      <c r="AL173" s="30" t="s">
        <v>38</v>
      </c>
      <c r="AM173" s="30">
        <f>IFERROR(VLOOKUP(AL173,'[1]Parámetros Paula V'!$B$46:$D$50,2,0)," ")</f>
        <v>100</v>
      </c>
      <c r="AN173" s="30">
        <f>IFERROR(IF(Q173="No",20,(AE173*'[1]Parámetros Paula V'!$D$29)+(AG173*'[1]Parámetros Paula V'!$D$34)+(AI173*'[1]Parámetros Paula V'!$D$38)+(AK173*'[1]Parámetros Paula V'!$D$43)+(AM173*'[1]Parámetros Paula V'!$D$49))," ")</f>
        <v>79</v>
      </c>
      <c r="AO173" s="30">
        <f t="shared" si="5"/>
        <v>80.2</v>
      </c>
      <c r="AP173" s="28" t="str">
        <f>IF(AO173=" "," ",IF(AO173&lt;='[1]Parámetros Paula V'!$C$53,'[1]Parámetros Paula V'!$A$53,IF(AO173&lt;='[1]Parámetros Paula V'!$C$54,'[1]Parámetros Paula V'!$A$54,IF(AO173&lt;='[1]Parámetros Paula V'!$C$55,'[1]Parámetros Paula V'!$A$55,IF(AO173&lt;='[1]Parámetros Paula V'!$C$56,'[1]Parámetros Paula V'!$A$56,'[1]Parámetros Paula V'!$A$57)))))</f>
        <v>El control es óptimo, efectivo, eficiente, económicamente viable y ejecutándose adecuadamente.</v>
      </c>
      <c r="AQ173" s="31" t="s">
        <v>420</v>
      </c>
      <c r="AR173" s="32"/>
      <c r="AS173" s="32">
        <v>45657</v>
      </c>
      <c r="AT173" s="31" t="s">
        <v>421</v>
      </c>
    </row>
    <row r="174" spans="1:46" ht="120" customHeight="1" x14ac:dyDescent="0.2">
      <c r="A174" s="2" t="s">
        <v>415</v>
      </c>
      <c r="B174" s="28" t="s">
        <v>416</v>
      </c>
      <c r="C174" s="28" t="s">
        <v>417</v>
      </c>
      <c r="D174" s="29" t="s">
        <v>418</v>
      </c>
      <c r="E174" s="28">
        <v>2</v>
      </c>
      <c r="F174" s="28" t="str">
        <f>VLOOKUP(E174,[1]Áreas!$D$1:$E$6,2,0)</f>
        <v>Improbable</v>
      </c>
      <c r="G174" s="28">
        <v>5</v>
      </c>
      <c r="H174" s="28" t="str">
        <f>VLOOKUP(G174,[1]Áreas!$I$1:$J$6,2,0)</f>
        <v>Moderado</v>
      </c>
      <c r="I174" s="28">
        <f t="shared" si="4"/>
        <v>10</v>
      </c>
      <c r="J174" s="28" t="str">
        <f>IFERROR(VLOOKUP(CONCATENATE(F174,H174),[1]Áreas!$E$8:$F$33,2,0)," ")</f>
        <v>Medio</v>
      </c>
      <c r="K174" s="39" t="s">
        <v>829</v>
      </c>
      <c r="L174" s="28" t="s">
        <v>35</v>
      </c>
      <c r="M174" s="28" t="s">
        <v>830</v>
      </c>
      <c r="N174" s="28" t="s">
        <v>417</v>
      </c>
      <c r="O174" s="28" t="s">
        <v>37</v>
      </c>
      <c r="P174" s="30">
        <f>IFERROR(VLOOKUP(O174,'[1]Parámetros Paula V'!$B$2:$D$6,2,0)," ")</f>
        <v>80</v>
      </c>
      <c r="Q174" s="30" t="s">
        <v>38</v>
      </c>
      <c r="R174" s="30">
        <f>IFERROR(VLOOKUP(Q174,'[1]Parámetros Paula V'!$B$7:$D$8,2,0)," ")</f>
        <v>100</v>
      </c>
      <c r="S174" s="30" t="s">
        <v>38</v>
      </c>
      <c r="T174" s="30">
        <f>IFERROR(VLOOKUP(S174,'[1]Parámetros Paula V'!$B$9:$D$10,2,0)," ")</f>
        <v>20</v>
      </c>
      <c r="U174" s="30" t="s">
        <v>38</v>
      </c>
      <c r="V174" s="30">
        <f>IFERROR(VLOOKUP(U174,'[1]Parámetros Paula V'!$B$11:$D$12,2,0)," ")</f>
        <v>100</v>
      </c>
      <c r="W174" s="30" t="s">
        <v>48</v>
      </c>
      <c r="X174" s="30">
        <f>IFERROR(VLOOKUP(W174,'[1]Parámetros Paula V'!$B$13:$D$16,2,0)," ")</f>
        <v>40</v>
      </c>
      <c r="Y174" s="30">
        <f>IFERROR((R174*'[1]Parámetros Paula V'!$D$7)+(T174*'[1]Parámetros Paula V'!$D$9)+(V174*'[1]Parámetros Paula V'!$D$11)+(X174*'[1]Parámetros Paula V'!$D$13)," ")</f>
        <v>57</v>
      </c>
      <c r="Z174" s="30" t="s">
        <v>38</v>
      </c>
      <c r="AA174" s="30">
        <f>IFERROR(VLOOKUP(Z174,'[1]Parámetros Paula V'!$B$18:$D$20,2,0)," ")</f>
        <v>100</v>
      </c>
      <c r="AB174" s="30" t="s">
        <v>52</v>
      </c>
      <c r="AC174" s="30">
        <f>IFERROR(IF(Q174="No",20,VLOOKUP(AB174,'[1]Parámetros Paula V'!$B$23:$D$27,2,0))," ")</f>
        <v>60</v>
      </c>
      <c r="AD174" s="30" t="s">
        <v>49</v>
      </c>
      <c r="AE174" s="30">
        <f>IFERROR(VLOOKUP(AD174,'[1]Parámetros Paula V'!$B$29:$D$31,2,0)," ")</f>
        <v>40</v>
      </c>
      <c r="AF174" s="30" t="s">
        <v>41</v>
      </c>
      <c r="AG174" s="30">
        <f>IFERROR(VLOOKUP(AF174,'[1]Parámetros Paula V'!$B$34:$D$36,2,0)," ")</f>
        <v>40</v>
      </c>
      <c r="AH174" s="30" t="s">
        <v>42</v>
      </c>
      <c r="AI174" s="30">
        <f>IFERROR(VLOOKUP(AH174,'[1]Parámetros Paula V'!$B$38:$D$41,2,0)," ")</f>
        <v>80</v>
      </c>
      <c r="AJ174" s="30" t="s">
        <v>43</v>
      </c>
      <c r="AK174" s="30">
        <f>IFERROR(VLOOKUP(AJ174,'[1]Parámetros Paula V'!$B$43:$D$45,2,0)," ")</f>
        <v>80</v>
      </c>
      <c r="AL174" s="30" t="s">
        <v>38</v>
      </c>
      <c r="AM174" s="30">
        <f>IFERROR(VLOOKUP(AL174,'[1]Parámetros Paula V'!$B$46:$D$50,2,0)," ")</f>
        <v>100</v>
      </c>
      <c r="AN174" s="30">
        <f>IFERROR(IF(Q174="No",20,(AE174*'[1]Parámetros Paula V'!$D$29)+(AG174*'[1]Parámetros Paula V'!$D$34)+(AI174*'[1]Parámetros Paula V'!$D$38)+(AK174*'[1]Parámetros Paula V'!$D$43)+(AM174*'[1]Parámetros Paula V'!$D$49))," ")</f>
        <v>76</v>
      </c>
      <c r="AO174" s="30">
        <f t="shared" si="5"/>
        <v>74.599999999999994</v>
      </c>
      <c r="AP174" s="28" t="str">
        <f>IF(AO174=" "," ",IF(AO174&lt;='[1]Parámetros Paula V'!$C$53,'[1]Parámetros Paula V'!$A$53,IF(AO174&lt;='[1]Parámetros Paula V'!$C$54,'[1]Parámetros Paula V'!$A$54,IF(AO174&lt;='[1]Parámetros Paula V'!$C$55,'[1]Parámetros Paula V'!$A$55,IF(AO174&lt;='[1]Parámetros Paula V'!$C$56,'[1]Parámetros Paula V'!$A$56,'[1]Parámetros Paula V'!$A$57)))))</f>
        <v>El control está diseñado y ejecutándose adecuadamente, cumple con la mitigación del riesgo. Se debe establecer planes de mejora puntuales dirigidas a su mantenimiento</v>
      </c>
      <c r="AQ174" s="31" t="s">
        <v>422</v>
      </c>
      <c r="AR174" s="32"/>
      <c r="AS174" s="32">
        <v>45657</v>
      </c>
      <c r="AT174" s="31" t="s">
        <v>422</v>
      </c>
    </row>
    <row r="175" spans="1:46" ht="45" x14ac:dyDescent="0.2">
      <c r="A175" s="2" t="s">
        <v>423</v>
      </c>
      <c r="B175" s="28" t="s">
        <v>424</v>
      </c>
      <c r="C175" s="33" t="s">
        <v>219</v>
      </c>
      <c r="D175" s="34">
        <v>45488</v>
      </c>
      <c r="E175" s="28">
        <v>3</v>
      </c>
      <c r="F175" s="28" t="str">
        <f>VLOOKUP(E175,[1]Áreas!$D$1:$E$6,2,0)</f>
        <v>Posible</v>
      </c>
      <c r="G175" s="28">
        <v>5</v>
      </c>
      <c r="H175" s="28" t="str">
        <f>VLOOKUP(G175,[1]Áreas!$I$1:$J$6,2,0)</f>
        <v>Moderado</v>
      </c>
      <c r="I175" s="28">
        <f t="shared" si="4"/>
        <v>15</v>
      </c>
      <c r="J175" s="28" t="str">
        <f>IFERROR(VLOOKUP(CONCATENATE(F175,H175),[1]Áreas!$E$8:$F$33,2,0)," ")</f>
        <v>Alto</v>
      </c>
      <c r="K175" s="28" t="s">
        <v>425</v>
      </c>
      <c r="L175" s="28" t="s">
        <v>35</v>
      </c>
      <c r="M175" s="28" t="s">
        <v>194</v>
      </c>
      <c r="N175" s="28" t="s">
        <v>208</v>
      </c>
      <c r="O175" s="28" t="s">
        <v>37</v>
      </c>
      <c r="P175" s="30">
        <f>IFERROR(VLOOKUP(O175,'[1]Parámetros Paula V'!$B$2:$D$6,2,0)," ")</f>
        <v>80</v>
      </c>
      <c r="Q175" s="30" t="s">
        <v>38</v>
      </c>
      <c r="R175" s="30">
        <f>IFERROR(VLOOKUP(Q175,'[1]Parámetros Paula V'!$B$7:$D$8,2,0)," ")</f>
        <v>100</v>
      </c>
      <c r="S175" s="30" t="s">
        <v>38</v>
      </c>
      <c r="T175" s="30">
        <f>IFERROR(VLOOKUP(S175,'[1]Parámetros Paula V'!$B$9:$D$10,2,0)," ")</f>
        <v>20</v>
      </c>
      <c r="U175" s="30" t="s">
        <v>38</v>
      </c>
      <c r="V175" s="30">
        <f>IFERROR(VLOOKUP(U175,'[1]Parámetros Paula V'!$B$11:$D$12,2,0)," ")</f>
        <v>100</v>
      </c>
      <c r="W175" s="30" t="s">
        <v>38</v>
      </c>
      <c r="X175" s="30">
        <f>IFERROR(VLOOKUP(W175,'[1]Parámetros Paula V'!$B$13:$D$16,2,0)," ")</f>
        <v>100</v>
      </c>
      <c r="Y175" s="30">
        <f>IFERROR((R175*'[1]Parámetros Paula V'!$D$7)+(T175*'[1]Parámetros Paula V'!$D$9)+(V175*'[1]Parámetros Paula V'!$D$11)+(X175*'[1]Parámetros Paula V'!$D$13)," ")</f>
        <v>72</v>
      </c>
      <c r="Z175" s="30" t="s">
        <v>38</v>
      </c>
      <c r="AA175" s="30">
        <f>IFERROR(VLOOKUP(Z175,'[1]Parámetros Paula V'!$B$18:$D$20,2,0)," ")</f>
        <v>100</v>
      </c>
      <c r="AB175" s="30" t="s">
        <v>52</v>
      </c>
      <c r="AC175" s="30">
        <f>IFERROR(IF(Q175="No",20,VLOOKUP(AB175,'[1]Parámetros Paula V'!$B$23:$D$27,2,0))," ")</f>
        <v>60</v>
      </c>
      <c r="AD175" s="30" t="s">
        <v>40</v>
      </c>
      <c r="AE175" s="30">
        <f>IFERROR(VLOOKUP(AD175,'[1]Parámetros Paula V'!$B$29:$D$31,2,0)," ")</f>
        <v>80</v>
      </c>
      <c r="AF175" s="30" t="s">
        <v>41</v>
      </c>
      <c r="AG175" s="30">
        <f>IFERROR(VLOOKUP(AF175,'[1]Parámetros Paula V'!$B$34:$D$36,2,0)," ")</f>
        <v>40</v>
      </c>
      <c r="AH175" s="30" t="s">
        <v>42</v>
      </c>
      <c r="AI175" s="30">
        <f>IFERROR(VLOOKUP(AH175,'[1]Parámetros Paula V'!$B$38:$D$41,2,0)," ")</f>
        <v>80</v>
      </c>
      <c r="AJ175" s="30" t="s">
        <v>51</v>
      </c>
      <c r="AK175" s="30">
        <f>IFERROR(VLOOKUP(AJ175,'[1]Parámetros Paula V'!$B$43:$D$45,2,0)," ")</f>
        <v>100</v>
      </c>
      <c r="AL175" s="30" t="s">
        <v>38</v>
      </c>
      <c r="AM175" s="30">
        <f>IFERROR(VLOOKUP(AL175,'[1]Parámetros Paula V'!$B$46:$D$50,2,0)," ")</f>
        <v>100</v>
      </c>
      <c r="AN175" s="30">
        <f>IFERROR(IF(Q175="No",20,(AE175*'[1]Parámetros Paula V'!$D$29)+(AG175*'[1]Parámetros Paula V'!$D$34)+(AI175*'[1]Parámetros Paula V'!$D$38)+(AK175*'[1]Parámetros Paula V'!$D$43)+(AM175*'[1]Parámetros Paula V'!$D$49))," ")</f>
        <v>89</v>
      </c>
      <c r="AO175" s="30">
        <f t="shared" si="5"/>
        <v>80.2</v>
      </c>
      <c r="AP175" s="28" t="str">
        <f>IF(AO175=" "," ",IF(AO175&lt;='[1]Parámetros Paula V'!$C$53,'[1]Parámetros Paula V'!$A$53,IF(AO175&lt;='[1]Parámetros Paula V'!$C$54,'[1]Parámetros Paula V'!$A$54,IF(AO175&lt;='[1]Parámetros Paula V'!$C$55,'[1]Parámetros Paula V'!$A$55,IF(AO175&lt;='[1]Parámetros Paula V'!$C$56,'[1]Parámetros Paula V'!$A$56,'[1]Parámetros Paula V'!$A$57)))))</f>
        <v>El control es óptimo, efectivo, eficiente, económicamente viable y ejecutándose adecuadamente.</v>
      </c>
      <c r="AQ175" s="31" t="s">
        <v>426</v>
      </c>
      <c r="AR175" s="32"/>
      <c r="AS175" s="32">
        <v>45746</v>
      </c>
      <c r="AT175" s="31" t="s">
        <v>427</v>
      </c>
    </row>
    <row r="176" spans="1:46" ht="85.5" x14ac:dyDescent="0.2">
      <c r="A176" s="2" t="s">
        <v>423</v>
      </c>
      <c r="B176" s="28" t="s">
        <v>424</v>
      </c>
      <c r="C176" s="28" t="s">
        <v>208</v>
      </c>
      <c r="D176" s="29">
        <v>45471</v>
      </c>
      <c r="E176" s="28">
        <v>3</v>
      </c>
      <c r="F176" s="28" t="str">
        <f>VLOOKUP(E176,[1]Áreas!$D$1:$E$6,2,0)</f>
        <v>Posible</v>
      </c>
      <c r="G176" s="28">
        <v>5</v>
      </c>
      <c r="H176" s="28" t="str">
        <f>VLOOKUP(G176,[1]Áreas!$I$1:$J$6,2,0)</f>
        <v>Moderado</v>
      </c>
      <c r="I176" s="28">
        <f t="shared" si="4"/>
        <v>15</v>
      </c>
      <c r="J176" s="28" t="str">
        <f>IFERROR(VLOOKUP(CONCATENATE(F176,H176),[1]Áreas!$E$8:$F$33,2,0)," ")</f>
        <v>Alto</v>
      </c>
      <c r="K176" s="28" t="s">
        <v>428</v>
      </c>
      <c r="L176" s="28" t="s">
        <v>35</v>
      </c>
      <c r="M176" s="28" t="s">
        <v>194</v>
      </c>
      <c r="N176" s="28" t="s">
        <v>208</v>
      </c>
      <c r="O176" s="28" t="s">
        <v>46</v>
      </c>
      <c r="P176" s="30">
        <f>IFERROR(VLOOKUP(O176,'[1]Parámetros Paula V'!$B$2:$D$6,2,0)," ")</f>
        <v>60</v>
      </c>
      <c r="Q176" s="30" t="s">
        <v>38</v>
      </c>
      <c r="R176" s="30">
        <f>IFERROR(VLOOKUP(Q176,'[1]Parámetros Paula V'!$B$7:$D$8,2,0)," ")</f>
        <v>100</v>
      </c>
      <c r="S176" s="30" t="s">
        <v>47</v>
      </c>
      <c r="T176" s="30">
        <f>IFERROR(VLOOKUP(S176,'[1]Parámetros Paula V'!$B$9:$D$10,2,0)," ")</f>
        <v>100</v>
      </c>
      <c r="U176" s="30" t="s">
        <v>38</v>
      </c>
      <c r="V176" s="30">
        <f>IFERROR(VLOOKUP(U176,'[1]Parámetros Paula V'!$B$11:$D$12,2,0)," ")</f>
        <v>100</v>
      </c>
      <c r="W176" s="30" t="s">
        <v>48</v>
      </c>
      <c r="X176" s="30">
        <f>IFERROR(VLOOKUP(W176,'[1]Parámetros Paula V'!$B$13:$D$16,2,0)," ")</f>
        <v>40</v>
      </c>
      <c r="Y176" s="30">
        <f>IFERROR((R176*'[1]Parámetros Paula V'!$D$7)+(T176*'[1]Parámetros Paula V'!$D$9)+(V176*'[1]Parámetros Paula V'!$D$11)+(X176*'[1]Parámetros Paula V'!$D$13)," ")</f>
        <v>85</v>
      </c>
      <c r="Z176" s="30" t="s">
        <v>47</v>
      </c>
      <c r="AA176" s="30">
        <f>IFERROR(VLOOKUP(Z176,'[1]Parámetros Paula V'!$B$18:$D$20,2,0)," ")</f>
        <v>20</v>
      </c>
      <c r="AB176" s="30" t="s">
        <v>39</v>
      </c>
      <c r="AC176" s="30">
        <f>IFERROR(IF(Q176="No",20,VLOOKUP(AB176,'[1]Parámetros Paula V'!$B$23:$D$27,2,0))," ")</f>
        <v>100</v>
      </c>
      <c r="AD176" s="30" t="s">
        <v>40</v>
      </c>
      <c r="AE176" s="30">
        <f>IFERROR(VLOOKUP(AD176,'[1]Parámetros Paula V'!$B$29:$D$31,2,0)," ")</f>
        <v>80</v>
      </c>
      <c r="AF176" s="30" t="s">
        <v>41</v>
      </c>
      <c r="AG176" s="30">
        <f>IFERROR(VLOOKUP(AF176,'[1]Parámetros Paula V'!$B$34:$D$36,2,0)," ")</f>
        <v>40</v>
      </c>
      <c r="AH176" s="30" t="s">
        <v>50</v>
      </c>
      <c r="AI176" s="30">
        <f>IFERROR(VLOOKUP(AH176,'[1]Parámetros Paula V'!$B$38:$D$41,2,0)," ")</f>
        <v>40</v>
      </c>
      <c r="AJ176" s="30" t="s">
        <v>51</v>
      </c>
      <c r="AK176" s="30">
        <f>IFERROR(VLOOKUP(AJ176,'[1]Parámetros Paula V'!$B$43:$D$45,2,0)," ")</f>
        <v>100</v>
      </c>
      <c r="AL176" s="30" t="s">
        <v>38</v>
      </c>
      <c r="AM176" s="30">
        <f>IFERROR(VLOOKUP(AL176,'[1]Parámetros Paula V'!$B$46:$D$50,2,0)," ")</f>
        <v>100</v>
      </c>
      <c r="AN176" s="30">
        <f>IFERROR(IF(Q176="No",20,(AE176*'[1]Parámetros Paula V'!$D$29)+(AG176*'[1]Parámetros Paula V'!$D$34)+(AI176*'[1]Parámetros Paula V'!$D$38)+(AK176*'[1]Parámetros Paula V'!$D$43)+(AM176*'[1]Parámetros Paula V'!$D$49))," ")</f>
        <v>79</v>
      </c>
      <c r="AO176" s="30">
        <f t="shared" si="5"/>
        <v>68.8</v>
      </c>
      <c r="AP176" s="28" t="str">
        <f>IF(AO176=" "," ",IF(AO176&lt;='[1]Parámetros Paula V'!$C$53,'[1]Parámetros Paula V'!$A$53,IF(AO176&lt;='[1]Parámetros Paula V'!$C$54,'[1]Parámetros Paula V'!$A$54,IF(AO176&lt;='[1]Parámetros Paula V'!$C$55,'[1]Parámetros Paula V'!$A$55,IF(AO176&lt;='[1]Parámetros Paula V'!$C$56,'[1]Parámetros Paula V'!$A$56,'[1]Parámetros Paula V'!$A$57)))))</f>
        <v>El control está diseñado y ejecutándose adecuadamente, cumple con la mitigación del riesgo. Se debe establecer planes de mejora puntuales dirigidas a su mantenimiento</v>
      </c>
      <c r="AQ176" s="31"/>
      <c r="AR176" s="32"/>
      <c r="AS176" s="32"/>
      <c r="AT176" s="31"/>
    </row>
    <row r="177" spans="1:46" ht="71.25" x14ac:dyDescent="0.2">
      <c r="A177" s="2" t="s">
        <v>429</v>
      </c>
      <c r="B177" s="28" t="s">
        <v>430</v>
      </c>
      <c r="C177" s="33" t="s">
        <v>193</v>
      </c>
      <c r="D177" s="34">
        <v>45467</v>
      </c>
      <c r="E177" s="28">
        <v>1</v>
      </c>
      <c r="F177" s="28" t="str">
        <f>VLOOKUP(E177,[1]Áreas!$D$1:$E$6,2,0)</f>
        <v>Raro</v>
      </c>
      <c r="G177" s="28">
        <v>2</v>
      </c>
      <c r="H177" s="28" t="str">
        <f>VLOOKUP(G177,[1]Áreas!$I$1:$J$6,2,0)</f>
        <v>Menor</v>
      </c>
      <c r="I177" s="28">
        <f t="shared" si="4"/>
        <v>2</v>
      </c>
      <c r="J177" s="28" t="str">
        <f>IFERROR(VLOOKUP(CONCATENATE(F177,H177),[1]Áreas!$E$8:$F$33,2,0)," ")</f>
        <v>Bajo</v>
      </c>
      <c r="K177" s="28" t="s">
        <v>431</v>
      </c>
      <c r="L177" s="28" t="s">
        <v>35</v>
      </c>
      <c r="M177" s="28" t="s">
        <v>194</v>
      </c>
      <c r="N177" s="28" t="s">
        <v>193</v>
      </c>
      <c r="O177" s="28" t="s">
        <v>37</v>
      </c>
      <c r="P177" s="30">
        <f>IFERROR(VLOOKUP(O177,'[1]Parámetros Paula V'!$B$2:$D$6,2,0)," ")</f>
        <v>80</v>
      </c>
      <c r="Q177" s="30" t="s">
        <v>38</v>
      </c>
      <c r="R177" s="30">
        <f>IFERROR(VLOOKUP(Q177,'[1]Parámetros Paula V'!$B$7:$D$8,2,0)," ")</f>
        <v>100</v>
      </c>
      <c r="S177" s="30" t="s">
        <v>38</v>
      </c>
      <c r="T177" s="30">
        <f>IFERROR(VLOOKUP(S177,'[1]Parámetros Paula V'!$B$9:$D$10,2,0)," ")</f>
        <v>20</v>
      </c>
      <c r="U177" s="30" t="s">
        <v>38</v>
      </c>
      <c r="V177" s="30">
        <f>IFERROR(VLOOKUP(U177,'[1]Parámetros Paula V'!$B$11:$D$12,2,0)," ")</f>
        <v>100</v>
      </c>
      <c r="W177" s="30" t="s">
        <v>38</v>
      </c>
      <c r="X177" s="30">
        <f>IFERROR(VLOOKUP(W177,'[1]Parámetros Paula V'!$B$13:$D$16,2,0)," ")</f>
        <v>100</v>
      </c>
      <c r="Y177" s="30">
        <f>IFERROR((R177*'[1]Parámetros Paula V'!$D$7)+(T177*'[1]Parámetros Paula V'!$D$9)+(V177*'[1]Parámetros Paula V'!$D$11)+(X177*'[1]Parámetros Paula V'!$D$13)," ")</f>
        <v>72</v>
      </c>
      <c r="Z177" s="30" t="s">
        <v>38</v>
      </c>
      <c r="AA177" s="30">
        <f>IFERROR(VLOOKUP(Z177,'[1]Parámetros Paula V'!$B$18:$D$20,2,0)," ")</f>
        <v>100</v>
      </c>
      <c r="AB177" s="30" t="s">
        <v>39</v>
      </c>
      <c r="AC177" s="30">
        <f>IFERROR(IF(Q177="No",20,VLOOKUP(AB177,'[1]Parámetros Paula V'!$B$23:$D$27,2,0))," ")</f>
        <v>100</v>
      </c>
      <c r="AD177" s="30" t="s">
        <v>40</v>
      </c>
      <c r="AE177" s="30">
        <f>IFERROR(VLOOKUP(AD177,'[1]Parámetros Paula V'!$B$29:$D$31,2,0)," ")</f>
        <v>80</v>
      </c>
      <c r="AF177" s="30" t="s">
        <v>41</v>
      </c>
      <c r="AG177" s="30">
        <f>IFERROR(VLOOKUP(AF177,'[1]Parámetros Paula V'!$B$34:$D$36,2,0)," ")</f>
        <v>40</v>
      </c>
      <c r="AH177" s="30" t="s">
        <v>50</v>
      </c>
      <c r="AI177" s="30">
        <f>IFERROR(VLOOKUP(AH177,'[1]Parámetros Paula V'!$B$38:$D$41,2,0)," ")</f>
        <v>40</v>
      </c>
      <c r="AJ177" s="30" t="s">
        <v>43</v>
      </c>
      <c r="AK177" s="30">
        <f>IFERROR(VLOOKUP(AJ177,'[1]Parámetros Paula V'!$B$43:$D$45,2,0)," ")</f>
        <v>80</v>
      </c>
      <c r="AL177" s="30" t="s">
        <v>38</v>
      </c>
      <c r="AM177" s="30">
        <f>IFERROR(VLOOKUP(AL177,'[1]Parámetros Paula V'!$B$46:$D$50,2,0)," ")</f>
        <v>100</v>
      </c>
      <c r="AN177" s="30">
        <f>IFERROR(IF(Q177="No",20,(AE177*'[1]Parámetros Paula V'!$D$29)+(AG177*'[1]Parámetros Paula V'!$D$34)+(AI177*'[1]Parámetros Paula V'!$D$38)+(AK177*'[1]Parámetros Paula V'!$D$43)+(AM177*'[1]Parámetros Paula V'!$D$49))," ")</f>
        <v>69</v>
      </c>
      <c r="AO177" s="30">
        <f t="shared" si="5"/>
        <v>84.2</v>
      </c>
      <c r="AP177" s="28" t="str">
        <f>IF(AO177=" "," ",IF(AO177&lt;='[1]Parámetros Paula V'!$C$53,'[1]Parámetros Paula V'!$A$53,IF(AO177&lt;='[1]Parámetros Paula V'!$C$54,'[1]Parámetros Paula V'!$A$54,IF(AO177&lt;='[1]Parámetros Paula V'!$C$55,'[1]Parámetros Paula V'!$A$55,IF(AO177&lt;='[1]Parámetros Paula V'!$C$56,'[1]Parámetros Paula V'!$A$56,'[1]Parámetros Paula V'!$A$57)))))</f>
        <v>El control es óptimo, efectivo, eficiente, económicamente viable y ejecutándose adecuadamente.</v>
      </c>
      <c r="AQ177" s="31"/>
      <c r="AR177" s="32"/>
      <c r="AS177" s="32"/>
      <c r="AT177" s="31" t="s">
        <v>432</v>
      </c>
    </row>
    <row r="178" spans="1:46" ht="57" x14ac:dyDescent="0.2">
      <c r="A178" s="2" t="s">
        <v>433</v>
      </c>
      <c r="B178" s="28" t="s">
        <v>434</v>
      </c>
      <c r="C178" s="28" t="s">
        <v>198</v>
      </c>
      <c r="D178" s="29">
        <v>45482</v>
      </c>
      <c r="E178" s="28">
        <v>3</v>
      </c>
      <c r="F178" s="28" t="str">
        <f>VLOOKUP(E178,[1]Áreas!$D$1:$E$6,2,0)</f>
        <v>Posible</v>
      </c>
      <c r="G178" s="28">
        <v>5</v>
      </c>
      <c r="H178" s="28" t="str">
        <f>VLOOKUP(G178,[1]Áreas!$I$1:$J$6,2,0)</f>
        <v>Moderado</v>
      </c>
      <c r="I178" s="28">
        <f t="shared" si="4"/>
        <v>15</v>
      </c>
      <c r="J178" s="28" t="str">
        <f>IFERROR(VLOOKUP(CONCATENATE(F178,H178),[1]Áreas!$E$8:$F$33,2,0)," ")</f>
        <v>Alto</v>
      </c>
      <c r="K178" s="28" t="s">
        <v>435</v>
      </c>
      <c r="L178" s="28" t="s">
        <v>35</v>
      </c>
      <c r="M178" s="28" t="s">
        <v>198</v>
      </c>
      <c r="N178" s="28" t="s">
        <v>198</v>
      </c>
      <c r="O178" s="28" t="s">
        <v>37</v>
      </c>
      <c r="P178" s="30">
        <f>IFERROR(VLOOKUP(O178,'[1]Parámetros Paula V'!$B$2:$D$6,2,0)," ")</f>
        <v>80</v>
      </c>
      <c r="Q178" s="30" t="s">
        <v>38</v>
      </c>
      <c r="R178" s="30">
        <f>IFERROR(VLOOKUP(Q178,'[1]Parámetros Paula V'!$B$7:$D$8,2,0)," ")</f>
        <v>100</v>
      </c>
      <c r="S178" s="30" t="s">
        <v>38</v>
      </c>
      <c r="T178" s="30">
        <f>IFERROR(VLOOKUP(S178,'[1]Parámetros Paula V'!$B$9:$D$10,2,0)," ")</f>
        <v>20</v>
      </c>
      <c r="U178" s="30" t="s">
        <v>38</v>
      </c>
      <c r="V178" s="30">
        <f>IFERROR(VLOOKUP(U178,'[1]Parámetros Paula V'!$B$11:$D$12,2,0)," ")</f>
        <v>100</v>
      </c>
      <c r="W178" s="30" t="s">
        <v>38</v>
      </c>
      <c r="X178" s="30">
        <f>IFERROR(VLOOKUP(W178,'[1]Parámetros Paula V'!$B$13:$D$16,2,0)," ")</f>
        <v>100</v>
      </c>
      <c r="Y178" s="30">
        <f>IFERROR((R178*'[1]Parámetros Paula V'!$D$7)+(T178*'[1]Parámetros Paula V'!$D$9)+(V178*'[1]Parámetros Paula V'!$D$11)+(X178*'[1]Parámetros Paula V'!$D$13)," ")</f>
        <v>72</v>
      </c>
      <c r="Z178" s="30" t="s">
        <v>38</v>
      </c>
      <c r="AA178" s="30">
        <f>IFERROR(VLOOKUP(Z178,'[1]Parámetros Paula V'!$B$18:$D$20,2,0)," ")</f>
        <v>100</v>
      </c>
      <c r="AB178" s="30" t="s">
        <v>39</v>
      </c>
      <c r="AC178" s="30">
        <f>IFERROR(IF(Q178="No",20,VLOOKUP(AB178,'[1]Parámetros Paula V'!$B$23:$D$27,2,0))," ")</f>
        <v>100</v>
      </c>
      <c r="AD178" s="30" t="s">
        <v>49</v>
      </c>
      <c r="AE178" s="30">
        <f>IFERROR(VLOOKUP(AD178,'[1]Parámetros Paula V'!$B$29:$D$31,2,0)," ")</f>
        <v>40</v>
      </c>
      <c r="AF178" s="30" t="s">
        <v>41</v>
      </c>
      <c r="AG178" s="30">
        <f>IFERROR(VLOOKUP(AF178,'[1]Parámetros Paula V'!$B$34:$D$36,2,0)," ")</f>
        <v>40</v>
      </c>
      <c r="AH178" s="30" t="s">
        <v>50</v>
      </c>
      <c r="AI178" s="30">
        <f>IFERROR(VLOOKUP(AH178,'[1]Parámetros Paula V'!$B$38:$D$41,2,0)," ")</f>
        <v>40</v>
      </c>
      <c r="AJ178" s="30" t="s">
        <v>51</v>
      </c>
      <c r="AK178" s="30">
        <f>IFERROR(VLOOKUP(AJ178,'[1]Parámetros Paula V'!$B$43:$D$45,2,0)," ")</f>
        <v>100</v>
      </c>
      <c r="AL178" s="30" t="s">
        <v>38</v>
      </c>
      <c r="AM178" s="30">
        <f>IFERROR(VLOOKUP(AL178,'[1]Parámetros Paula V'!$B$46:$D$50,2,0)," ")</f>
        <v>100</v>
      </c>
      <c r="AN178" s="30">
        <f>IFERROR(IF(Q178="No",20,(AE178*'[1]Parámetros Paula V'!$D$29)+(AG178*'[1]Parámetros Paula V'!$D$34)+(AI178*'[1]Parámetros Paula V'!$D$38)+(AK178*'[1]Parámetros Paula V'!$D$43)+(AM178*'[1]Parámetros Paula V'!$D$49))," ")</f>
        <v>76</v>
      </c>
      <c r="AO178" s="30">
        <f t="shared" si="5"/>
        <v>85.6</v>
      </c>
      <c r="AP178" s="28" t="str">
        <f>IF(AO178=" "," ",IF(AO178&lt;='[1]Parámetros Paula V'!$C$53,'[1]Parámetros Paula V'!$A$53,IF(AO178&lt;='[1]Parámetros Paula V'!$C$54,'[1]Parámetros Paula V'!$A$54,IF(AO178&lt;='[1]Parámetros Paula V'!$C$55,'[1]Parámetros Paula V'!$A$55,IF(AO178&lt;='[1]Parámetros Paula V'!$C$56,'[1]Parámetros Paula V'!$A$56,'[1]Parámetros Paula V'!$A$57)))))</f>
        <v>El control es óptimo, efectivo, eficiente, económicamente viable y ejecutándose adecuadamente.</v>
      </c>
      <c r="AQ178" s="31"/>
      <c r="AR178" s="32"/>
      <c r="AS178" s="32"/>
      <c r="AT178" s="31" t="s">
        <v>831</v>
      </c>
    </row>
    <row r="179" spans="1:46" ht="71.25" x14ac:dyDescent="0.2">
      <c r="A179" s="2" t="s">
        <v>436</v>
      </c>
      <c r="B179" s="28" t="s">
        <v>437</v>
      </c>
      <c r="C179" s="28" t="s">
        <v>198</v>
      </c>
      <c r="D179" s="29">
        <v>45482</v>
      </c>
      <c r="E179" s="28">
        <v>2</v>
      </c>
      <c r="F179" s="28" t="str">
        <f>VLOOKUP(E179,[1]Áreas!$D$1:$E$6,2,0)</f>
        <v>Improbable</v>
      </c>
      <c r="G179" s="28">
        <v>5</v>
      </c>
      <c r="H179" s="28" t="str">
        <f>VLOOKUP(G179,[1]Áreas!$I$1:$J$6,2,0)</f>
        <v>Moderado</v>
      </c>
      <c r="I179" s="28">
        <f t="shared" si="4"/>
        <v>10</v>
      </c>
      <c r="J179" s="28" t="str">
        <f>IFERROR(VLOOKUP(CONCATENATE(F179,H179),[1]Áreas!$E$8:$F$33,2,0)," ")</f>
        <v>Medio</v>
      </c>
      <c r="K179" s="28" t="s">
        <v>832</v>
      </c>
      <c r="L179" s="28" t="s">
        <v>35</v>
      </c>
      <c r="M179" s="28" t="s">
        <v>198</v>
      </c>
      <c r="N179" s="28" t="s">
        <v>242</v>
      </c>
      <c r="O179" s="28" t="s">
        <v>37</v>
      </c>
      <c r="P179" s="30">
        <f>IFERROR(VLOOKUP(O179,'[1]Parámetros Paula V'!$B$2:$D$6,2,0)," ")</f>
        <v>80</v>
      </c>
      <c r="Q179" s="30" t="s">
        <v>38</v>
      </c>
      <c r="R179" s="30">
        <f>IFERROR(VLOOKUP(Q179,'[1]Parámetros Paula V'!$B$7:$D$8,2,0)," ")</f>
        <v>100</v>
      </c>
      <c r="S179" s="30" t="s">
        <v>38</v>
      </c>
      <c r="T179" s="30">
        <f>IFERROR(VLOOKUP(S179,'[1]Parámetros Paula V'!$B$9:$D$10,2,0)," ")</f>
        <v>20</v>
      </c>
      <c r="U179" s="30" t="s">
        <v>38</v>
      </c>
      <c r="V179" s="30">
        <f>IFERROR(VLOOKUP(U179,'[1]Parámetros Paula V'!$B$11:$D$12,2,0)," ")</f>
        <v>100</v>
      </c>
      <c r="W179" s="30" t="s">
        <v>38</v>
      </c>
      <c r="X179" s="30">
        <f>IFERROR(VLOOKUP(W179,'[1]Parámetros Paula V'!$B$13:$D$16,2,0)," ")</f>
        <v>100</v>
      </c>
      <c r="Y179" s="30">
        <f>IFERROR((R179*'[1]Parámetros Paula V'!$D$7)+(T179*'[1]Parámetros Paula V'!$D$9)+(V179*'[1]Parámetros Paula V'!$D$11)+(X179*'[1]Parámetros Paula V'!$D$13)," ")</f>
        <v>72</v>
      </c>
      <c r="Z179" s="30" t="s">
        <v>38</v>
      </c>
      <c r="AA179" s="30">
        <f>IFERROR(VLOOKUP(Z179,'[1]Parámetros Paula V'!$B$18:$D$20,2,0)," ")</f>
        <v>100</v>
      </c>
      <c r="AB179" s="30" t="s">
        <v>39</v>
      </c>
      <c r="AC179" s="30">
        <f>IFERROR(IF(Q179="No",20,VLOOKUP(AB179,'[1]Parámetros Paula V'!$B$23:$D$27,2,0))," ")</f>
        <v>100</v>
      </c>
      <c r="AD179" s="30" t="s">
        <v>40</v>
      </c>
      <c r="AE179" s="30">
        <f>IFERROR(VLOOKUP(AD179,'[1]Parámetros Paula V'!$B$29:$D$31,2,0)," ")</f>
        <v>80</v>
      </c>
      <c r="AF179" s="30" t="s">
        <v>55</v>
      </c>
      <c r="AG179" s="30">
        <f>IFERROR(VLOOKUP(AF179,'[1]Parámetros Paula V'!$B$34:$D$36,2,0)," ")</f>
        <v>80</v>
      </c>
      <c r="AH179" s="30" t="s">
        <v>42</v>
      </c>
      <c r="AI179" s="30">
        <f>IFERROR(VLOOKUP(AH179,'[1]Parámetros Paula V'!$B$38:$D$41,2,0)," ")</f>
        <v>80</v>
      </c>
      <c r="AJ179" s="30" t="s">
        <v>43</v>
      </c>
      <c r="AK179" s="30">
        <f>IFERROR(VLOOKUP(AJ179,'[1]Parámetros Paula V'!$B$43:$D$45,2,0)," ")</f>
        <v>80</v>
      </c>
      <c r="AL179" s="30" t="s">
        <v>38</v>
      </c>
      <c r="AM179" s="30">
        <f>IFERROR(VLOOKUP(AL179,'[1]Parámetros Paula V'!$B$46:$D$50,2,0)," ")</f>
        <v>100</v>
      </c>
      <c r="AN179" s="30">
        <f>IFERROR(IF(Q179="No",20,(AE179*'[1]Parámetros Paula V'!$D$29)+(AG179*'[1]Parámetros Paula V'!$D$34)+(AI179*'[1]Parámetros Paula V'!$D$38)+(AK179*'[1]Parámetros Paula V'!$D$43)+(AM179*'[1]Parámetros Paula V'!$D$49))," ")</f>
        <v>82</v>
      </c>
      <c r="AO179" s="30">
        <f t="shared" si="5"/>
        <v>86.8</v>
      </c>
      <c r="AP179" s="28" t="str">
        <f>IF(AO179=" "," ",IF(AO179&lt;='[1]Parámetros Paula V'!$C$53,'[1]Parámetros Paula V'!$A$53,IF(AO179&lt;='[1]Parámetros Paula V'!$C$54,'[1]Parámetros Paula V'!$A$54,IF(AO179&lt;='[1]Parámetros Paula V'!$C$55,'[1]Parámetros Paula V'!$A$55,IF(AO179&lt;='[1]Parámetros Paula V'!$C$56,'[1]Parámetros Paula V'!$A$56,'[1]Parámetros Paula V'!$A$57)))))</f>
        <v>El control es óptimo, efectivo, eficiente, económicamente viable y ejecutándose adecuadamente.</v>
      </c>
      <c r="AQ179" s="31"/>
      <c r="AR179" s="32"/>
      <c r="AS179" s="32"/>
      <c r="AT179" s="31" t="s">
        <v>833</v>
      </c>
    </row>
    <row r="180" spans="1:46" ht="85.5" x14ac:dyDescent="0.2">
      <c r="A180" s="2" t="s">
        <v>436</v>
      </c>
      <c r="B180" s="28" t="s">
        <v>437</v>
      </c>
      <c r="C180" s="28" t="s">
        <v>198</v>
      </c>
      <c r="D180" s="29">
        <v>45485</v>
      </c>
      <c r="E180" s="28">
        <v>2</v>
      </c>
      <c r="F180" s="28" t="str">
        <f>VLOOKUP(E180,[1]Áreas!$D$1:$E$6,2,0)</f>
        <v>Improbable</v>
      </c>
      <c r="G180" s="28">
        <v>5</v>
      </c>
      <c r="H180" s="28" t="str">
        <f>VLOOKUP(G180,[1]Áreas!$I$1:$J$6,2,0)</f>
        <v>Moderado</v>
      </c>
      <c r="I180" s="28">
        <f t="shared" si="4"/>
        <v>10</v>
      </c>
      <c r="J180" s="28" t="str">
        <f>IFERROR(VLOOKUP(CONCATENATE(F180,H180),[1]Áreas!$E$8:$F$33,2,0)," ")</f>
        <v>Medio</v>
      </c>
      <c r="K180" s="28" t="s">
        <v>834</v>
      </c>
      <c r="L180" s="28" t="s">
        <v>35</v>
      </c>
      <c r="M180" s="28" t="s">
        <v>198</v>
      </c>
      <c r="N180" s="28" t="s">
        <v>242</v>
      </c>
      <c r="O180" s="28" t="s">
        <v>58</v>
      </c>
      <c r="P180" s="30">
        <f>IFERROR(VLOOKUP(O180,'[1]Parámetros Paula V'!$B$2:$D$6,2,0)," ")</f>
        <v>100</v>
      </c>
      <c r="Q180" s="30" t="s">
        <v>38</v>
      </c>
      <c r="R180" s="30">
        <f>IFERROR(VLOOKUP(Q180,'[1]Parámetros Paula V'!$B$7:$D$8,2,0)," ")</f>
        <v>100</v>
      </c>
      <c r="S180" s="30" t="s">
        <v>38</v>
      </c>
      <c r="T180" s="30">
        <f>IFERROR(VLOOKUP(S180,'[1]Parámetros Paula V'!$B$9:$D$10,2,0)," ")</f>
        <v>20</v>
      </c>
      <c r="U180" s="30" t="s">
        <v>38</v>
      </c>
      <c r="V180" s="30">
        <f>IFERROR(VLOOKUP(U180,'[1]Parámetros Paula V'!$B$11:$D$12,2,0)," ")</f>
        <v>100</v>
      </c>
      <c r="W180" s="30" t="s">
        <v>38</v>
      </c>
      <c r="X180" s="30">
        <f>IFERROR(VLOOKUP(W180,'[1]Parámetros Paula V'!$B$13:$D$16,2,0)," ")</f>
        <v>100</v>
      </c>
      <c r="Y180" s="30">
        <f>IFERROR((R180*'[1]Parámetros Paula V'!$D$7)+(T180*'[1]Parámetros Paula V'!$D$9)+(V180*'[1]Parámetros Paula V'!$D$11)+(X180*'[1]Parámetros Paula V'!$D$13)," ")</f>
        <v>72</v>
      </c>
      <c r="Z180" s="30" t="s">
        <v>38</v>
      </c>
      <c r="AA180" s="30">
        <f>IFERROR(VLOOKUP(Z180,'[1]Parámetros Paula V'!$B$18:$D$20,2,0)," ")</f>
        <v>100</v>
      </c>
      <c r="AB180" s="30" t="s">
        <v>39</v>
      </c>
      <c r="AC180" s="30">
        <f>IFERROR(IF(Q180="No",20,VLOOKUP(AB180,'[1]Parámetros Paula V'!$B$23:$D$27,2,0))," ")</f>
        <v>100</v>
      </c>
      <c r="AD180" s="30" t="s">
        <v>40</v>
      </c>
      <c r="AE180" s="30">
        <f>IFERROR(VLOOKUP(AD180,'[1]Parámetros Paula V'!$B$29:$D$31,2,0)," ")</f>
        <v>80</v>
      </c>
      <c r="AF180" s="30" t="s">
        <v>41</v>
      </c>
      <c r="AG180" s="30">
        <f>IFERROR(VLOOKUP(AF180,'[1]Parámetros Paula V'!$B$34:$D$36,2,0)," ")</f>
        <v>40</v>
      </c>
      <c r="AH180" s="30" t="s">
        <v>59</v>
      </c>
      <c r="AI180" s="30">
        <f>IFERROR(VLOOKUP(AH180,'[1]Parámetros Paula V'!$B$38:$D$41,2,0)," ")</f>
        <v>100</v>
      </c>
      <c r="AJ180" s="30" t="s">
        <v>51</v>
      </c>
      <c r="AK180" s="30">
        <f>IFERROR(VLOOKUP(AJ180,'[1]Parámetros Paula V'!$B$43:$D$45,2,0)," ")</f>
        <v>100</v>
      </c>
      <c r="AL180" s="30" t="s">
        <v>38</v>
      </c>
      <c r="AM180" s="30">
        <f>IFERROR(VLOOKUP(AL180,'[1]Parámetros Paula V'!$B$46:$D$50,2,0)," ")</f>
        <v>100</v>
      </c>
      <c r="AN180" s="30">
        <f>IFERROR(IF(Q180="No",20,(AE180*'[1]Parámetros Paula V'!$D$29)+(AG180*'[1]Parámetros Paula V'!$D$34)+(AI180*'[1]Parámetros Paula V'!$D$38)+(AK180*'[1]Parámetros Paula V'!$D$43)+(AM180*'[1]Parámetros Paula V'!$D$49))," ")</f>
        <v>94</v>
      </c>
      <c r="AO180" s="30">
        <f t="shared" si="5"/>
        <v>93.2</v>
      </c>
      <c r="AP180" s="28" t="str">
        <f>IF(AO180=" "," ",IF(AO180&lt;='[1]Parámetros Paula V'!$C$53,'[1]Parámetros Paula V'!$A$53,IF(AO180&lt;='[1]Parámetros Paula V'!$C$54,'[1]Parámetros Paula V'!$A$54,IF(AO180&lt;='[1]Parámetros Paula V'!$C$55,'[1]Parámetros Paula V'!$A$55,IF(AO180&lt;='[1]Parámetros Paula V'!$C$56,'[1]Parámetros Paula V'!$A$56,'[1]Parámetros Paula V'!$A$57)))))</f>
        <v>El control es óptimo, efectivo, eficiente, económicamente viable y ejecutándose adecuadamente.</v>
      </c>
      <c r="AQ180" s="31"/>
      <c r="AR180" s="32"/>
      <c r="AS180" s="32"/>
      <c r="AT180" s="31" t="s">
        <v>438</v>
      </c>
    </row>
    <row r="181" spans="1:46" ht="128.25" x14ac:dyDescent="0.2">
      <c r="A181" s="2" t="s">
        <v>439</v>
      </c>
      <c r="B181" s="28" t="s">
        <v>440</v>
      </c>
      <c r="C181" s="33" t="s">
        <v>68</v>
      </c>
      <c r="D181" s="34">
        <v>45464</v>
      </c>
      <c r="E181" s="28">
        <v>3</v>
      </c>
      <c r="F181" s="28" t="str">
        <f>VLOOKUP(E181,[1]Áreas!$D$1:$E$6,2,0)</f>
        <v>Posible</v>
      </c>
      <c r="G181" s="28">
        <v>10</v>
      </c>
      <c r="H181" s="28" t="str">
        <f>VLOOKUP(G181,[1]Áreas!$I$1:$J$6,2,0)</f>
        <v>Mayor</v>
      </c>
      <c r="I181" s="28">
        <f t="shared" si="4"/>
        <v>30</v>
      </c>
      <c r="J181" s="28" t="str">
        <f>IFERROR(VLOOKUP(CONCATENATE(F181,H181),[1]Áreas!$E$8:$F$33,2,0)," ")</f>
        <v>Alto</v>
      </c>
      <c r="K181" s="28" t="s">
        <v>441</v>
      </c>
      <c r="L181" s="28" t="s">
        <v>63</v>
      </c>
      <c r="M181" s="28" t="s">
        <v>36</v>
      </c>
      <c r="N181" s="28" t="s">
        <v>68</v>
      </c>
      <c r="O181" s="28" t="s">
        <v>37</v>
      </c>
      <c r="P181" s="30">
        <f>IFERROR(VLOOKUP(O181,'[1]Parámetros Paula V'!$B$2:$D$6,2,0)," ")</f>
        <v>80</v>
      </c>
      <c r="Q181" s="30" t="s">
        <v>38</v>
      </c>
      <c r="R181" s="30">
        <f>IFERROR(VLOOKUP(Q181,'[1]Parámetros Paula V'!$B$7:$D$8,2,0)," ")</f>
        <v>100</v>
      </c>
      <c r="S181" s="30" t="s">
        <v>38</v>
      </c>
      <c r="T181" s="30">
        <f>IFERROR(VLOOKUP(S181,'[1]Parámetros Paula V'!$B$9:$D$10,2,0)," ")</f>
        <v>20</v>
      </c>
      <c r="U181" s="30" t="s">
        <v>38</v>
      </c>
      <c r="V181" s="30">
        <f>IFERROR(VLOOKUP(U181,'[1]Parámetros Paula V'!$B$11:$D$12,2,0)," ")</f>
        <v>100</v>
      </c>
      <c r="W181" s="30" t="s">
        <v>38</v>
      </c>
      <c r="X181" s="30">
        <f>IFERROR(VLOOKUP(W181,'[1]Parámetros Paula V'!$B$13:$D$16,2,0)," ")</f>
        <v>100</v>
      </c>
      <c r="Y181" s="30">
        <f>IFERROR((R181*'[1]Parámetros Paula V'!$D$7)+(T181*'[1]Parámetros Paula V'!$D$9)+(V181*'[1]Parámetros Paula V'!$D$11)+(X181*'[1]Parámetros Paula V'!$D$13)," ")</f>
        <v>72</v>
      </c>
      <c r="Z181" s="30" t="s">
        <v>38</v>
      </c>
      <c r="AA181" s="30">
        <f>IFERROR(VLOOKUP(Z181,'[1]Parámetros Paula V'!$B$18:$D$20,2,0)," ")</f>
        <v>100</v>
      </c>
      <c r="AB181" s="30" t="s">
        <v>39</v>
      </c>
      <c r="AC181" s="30">
        <f>IFERROR(IF(Q181="No",20,VLOOKUP(AB181,'[1]Parámetros Paula V'!$B$23:$D$27,2,0))," ")</f>
        <v>100</v>
      </c>
      <c r="AD181" s="30" t="s">
        <v>40</v>
      </c>
      <c r="AE181" s="30">
        <f>IFERROR(VLOOKUP(AD181,'[1]Parámetros Paula V'!$B$29:$D$31,2,0)," ")</f>
        <v>80</v>
      </c>
      <c r="AF181" s="30" t="s">
        <v>41</v>
      </c>
      <c r="AG181" s="30">
        <f>IFERROR(VLOOKUP(AF181,'[1]Parámetros Paula V'!$B$34:$D$36,2,0)," ")</f>
        <v>40</v>
      </c>
      <c r="AH181" s="30" t="s">
        <v>50</v>
      </c>
      <c r="AI181" s="30">
        <f>IFERROR(VLOOKUP(AH181,'[1]Parámetros Paula V'!$B$38:$D$41,2,0)," ")</f>
        <v>40</v>
      </c>
      <c r="AJ181" s="30" t="s">
        <v>51</v>
      </c>
      <c r="AK181" s="30">
        <f>IFERROR(VLOOKUP(AJ181,'[1]Parámetros Paula V'!$B$43:$D$45,2,0)," ")</f>
        <v>100</v>
      </c>
      <c r="AL181" s="30" t="s">
        <v>38</v>
      </c>
      <c r="AM181" s="30">
        <f>IFERROR(VLOOKUP(AL181,'[1]Parámetros Paula V'!$B$46:$D$50,2,0)," ")</f>
        <v>100</v>
      </c>
      <c r="AN181" s="30">
        <f>IFERROR(IF(Q181="No",20,(AE181*'[1]Parámetros Paula V'!$D$29)+(AG181*'[1]Parámetros Paula V'!$D$34)+(AI181*'[1]Parámetros Paula V'!$D$38)+(AK181*'[1]Parámetros Paula V'!$D$43)+(AM181*'[1]Parámetros Paula V'!$D$49))," ")</f>
        <v>79</v>
      </c>
      <c r="AO181" s="30">
        <f t="shared" si="5"/>
        <v>86.2</v>
      </c>
      <c r="AP181" s="28" t="str">
        <f>IF(AO181=" "," ",IF(AO181&lt;='[1]Parámetros Paula V'!$C$53,'[1]Parámetros Paula V'!$A$53,IF(AO181&lt;='[1]Parámetros Paula V'!$C$54,'[1]Parámetros Paula V'!$A$54,IF(AO181&lt;='[1]Parámetros Paula V'!$C$55,'[1]Parámetros Paula V'!$A$55,IF(AO181&lt;='[1]Parámetros Paula V'!$C$56,'[1]Parámetros Paula V'!$A$56,'[1]Parámetros Paula V'!$A$57)))))</f>
        <v>El control es óptimo, efectivo, eficiente, económicamente viable y ejecutándose adecuadamente.</v>
      </c>
      <c r="AQ181" s="31"/>
      <c r="AR181" s="32"/>
      <c r="AS181" s="32"/>
      <c r="AT181" s="31" t="s">
        <v>835</v>
      </c>
    </row>
    <row r="182" spans="1:46" ht="128.25" x14ac:dyDescent="0.2">
      <c r="A182" s="2" t="s">
        <v>439</v>
      </c>
      <c r="B182" s="28" t="s">
        <v>440</v>
      </c>
      <c r="C182" s="33" t="s">
        <v>188</v>
      </c>
      <c r="D182" s="34">
        <v>45463</v>
      </c>
      <c r="E182" s="28">
        <v>3</v>
      </c>
      <c r="F182" s="28" t="str">
        <f>VLOOKUP(E182,[1]Áreas!$D$1:$E$6,2,0)</f>
        <v>Posible</v>
      </c>
      <c r="G182" s="28">
        <v>10</v>
      </c>
      <c r="H182" s="28" t="str">
        <f>VLOOKUP(G182,[1]Áreas!$I$1:$J$6,2,0)</f>
        <v>Mayor</v>
      </c>
      <c r="I182" s="28">
        <f t="shared" si="4"/>
        <v>30</v>
      </c>
      <c r="J182" s="28" t="str">
        <f>IFERROR(VLOOKUP(CONCATENATE(F182,H182),[1]Áreas!$E$8:$F$33,2,0)," ")</f>
        <v>Alto</v>
      </c>
      <c r="K182" s="28" t="s">
        <v>442</v>
      </c>
      <c r="L182" s="28" t="s">
        <v>63</v>
      </c>
      <c r="M182" s="28" t="s">
        <v>175</v>
      </c>
      <c r="N182" s="28" t="s">
        <v>188</v>
      </c>
      <c r="O182" s="28" t="s">
        <v>37</v>
      </c>
      <c r="P182" s="30">
        <f>IFERROR(VLOOKUP(O182,'[1]Parámetros Paula V'!$B$2:$D$6,2,0)," ")</f>
        <v>80</v>
      </c>
      <c r="Q182" s="30" t="s">
        <v>38</v>
      </c>
      <c r="R182" s="30">
        <f>IFERROR(VLOOKUP(Q182,'[1]Parámetros Paula V'!$B$7:$D$8,2,0)," ")</f>
        <v>100</v>
      </c>
      <c r="S182" s="30" t="s">
        <v>47</v>
      </c>
      <c r="T182" s="30">
        <f>IFERROR(VLOOKUP(S182,'[1]Parámetros Paula V'!$B$9:$D$10,2,0)," ")</f>
        <v>100</v>
      </c>
      <c r="U182" s="30" t="s">
        <v>38</v>
      </c>
      <c r="V182" s="30">
        <f>IFERROR(VLOOKUP(U182,'[1]Parámetros Paula V'!$B$11:$D$12,2,0)," ")</f>
        <v>100</v>
      </c>
      <c r="W182" s="30" t="s">
        <v>38</v>
      </c>
      <c r="X182" s="30">
        <f>IFERROR(VLOOKUP(W182,'[1]Parámetros Paula V'!$B$13:$D$16,2,0)," ")</f>
        <v>100</v>
      </c>
      <c r="Y182" s="30">
        <f>IFERROR((R182*'[1]Parámetros Paula V'!$D$7)+(T182*'[1]Parámetros Paula V'!$D$9)+(V182*'[1]Parámetros Paula V'!$D$11)+(X182*'[1]Parámetros Paula V'!$D$13)," ")</f>
        <v>100</v>
      </c>
      <c r="Z182" s="30" t="s">
        <v>38</v>
      </c>
      <c r="AA182" s="30">
        <f>IFERROR(VLOOKUP(Z182,'[1]Parámetros Paula V'!$B$18:$D$20,2,0)," ")</f>
        <v>100</v>
      </c>
      <c r="AB182" s="30" t="s">
        <v>39</v>
      </c>
      <c r="AC182" s="30">
        <f>IFERROR(IF(Q182="No",20,VLOOKUP(AB182,'[1]Parámetros Paula V'!$B$23:$D$27,2,0))," ")</f>
        <v>100</v>
      </c>
      <c r="AD182" s="30" t="s">
        <v>40</v>
      </c>
      <c r="AE182" s="30">
        <f>IFERROR(VLOOKUP(AD182,'[1]Parámetros Paula V'!$B$29:$D$31,2,0)," ")</f>
        <v>80</v>
      </c>
      <c r="AF182" s="30" t="s">
        <v>41</v>
      </c>
      <c r="AG182" s="30">
        <f>IFERROR(VLOOKUP(AF182,'[1]Parámetros Paula V'!$B$34:$D$36,2,0)," ")</f>
        <v>40</v>
      </c>
      <c r="AH182" s="30" t="s">
        <v>42</v>
      </c>
      <c r="AI182" s="30">
        <f>IFERROR(VLOOKUP(AH182,'[1]Parámetros Paula V'!$B$38:$D$41,2,0)," ")</f>
        <v>80</v>
      </c>
      <c r="AJ182" s="30" t="s">
        <v>51</v>
      </c>
      <c r="AK182" s="30">
        <f>IFERROR(VLOOKUP(AJ182,'[1]Parámetros Paula V'!$B$43:$D$45,2,0)," ")</f>
        <v>100</v>
      </c>
      <c r="AL182" s="30" t="s">
        <v>38</v>
      </c>
      <c r="AM182" s="30">
        <f>IFERROR(VLOOKUP(AL182,'[1]Parámetros Paula V'!$B$46:$D$50,2,0)," ")</f>
        <v>100</v>
      </c>
      <c r="AN182" s="30">
        <f>IFERROR(IF(Q182="No",20,(AE182*'[1]Parámetros Paula V'!$D$29)+(AG182*'[1]Parámetros Paula V'!$D$34)+(AI182*'[1]Parámetros Paula V'!$D$38)+(AK182*'[1]Parámetros Paula V'!$D$43)+(AM182*'[1]Parámetros Paula V'!$D$49))," ")</f>
        <v>89</v>
      </c>
      <c r="AO182" s="30">
        <f t="shared" si="5"/>
        <v>93.8</v>
      </c>
      <c r="AP182" s="28" t="str">
        <f>IF(AO182=" "," ",IF(AO182&lt;='[1]Parámetros Paula V'!$C$53,'[1]Parámetros Paula V'!$A$53,IF(AO182&lt;='[1]Parámetros Paula V'!$C$54,'[1]Parámetros Paula V'!$A$54,IF(AO182&lt;='[1]Parámetros Paula V'!$C$55,'[1]Parámetros Paula V'!$A$55,IF(AO182&lt;='[1]Parámetros Paula V'!$C$56,'[1]Parámetros Paula V'!$A$56,'[1]Parámetros Paula V'!$A$57)))))</f>
        <v>El control es óptimo, efectivo, eficiente, económicamente viable y ejecutándose adecuadamente.</v>
      </c>
      <c r="AQ182" s="31"/>
      <c r="AR182" s="32"/>
      <c r="AS182" s="32"/>
      <c r="AT182" s="31" t="s">
        <v>738</v>
      </c>
    </row>
    <row r="183" spans="1:46" ht="128.25" x14ac:dyDescent="0.2">
      <c r="A183" s="2" t="s">
        <v>439</v>
      </c>
      <c r="B183" s="28" t="s">
        <v>440</v>
      </c>
      <c r="C183" s="33" t="s">
        <v>196</v>
      </c>
      <c r="D183" s="34">
        <v>45467</v>
      </c>
      <c r="E183" s="28">
        <v>3</v>
      </c>
      <c r="F183" s="28" t="str">
        <f>VLOOKUP(E183,[1]Áreas!$D$1:$E$6,2,0)</f>
        <v>Posible</v>
      </c>
      <c r="G183" s="28">
        <v>10</v>
      </c>
      <c r="H183" s="28" t="str">
        <f>VLOOKUP(G183,[1]Áreas!$I$1:$J$6,2,0)</f>
        <v>Mayor</v>
      </c>
      <c r="I183" s="28">
        <f t="shared" si="4"/>
        <v>30</v>
      </c>
      <c r="J183" s="28" t="str">
        <f>IFERROR(VLOOKUP(CONCATENATE(F183,H183),[1]Áreas!$E$8:$F$33,2,0)," ")</f>
        <v>Alto</v>
      </c>
      <c r="K183" s="28" t="s">
        <v>836</v>
      </c>
      <c r="L183" s="28" t="s">
        <v>63</v>
      </c>
      <c r="M183" s="28" t="s">
        <v>115</v>
      </c>
      <c r="N183" s="28" t="s">
        <v>196</v>
      </c>
      <c r="O183" s="28" t="s">
        <v>37</v>
      </c>
      <c r="P183" s="30">
        <f>IFERROR(VLOOKUP(O183,'[1]Parámetros Paula V'!$B$2:$D$6,2,0)," ")</f>
        <v>80</v>
      </c>
      <c r="Q183" s="30" t="s">
        <v>38</v>
      </c>
      <c r="R183" s="30">
        <f>IFERROR(VLOOKUP(Q183,'[1]Parámetros Paula V'!$B$7:$D$8,2,0)," ")</f>
        <v>100</v>
      </c>
      <c r="S183" s="30" t="s">
        <v>38</v>
      </c>
      <c r="T183" s="30">
        <f>IFERROR(VLOOKUP(S183,'[1]Parámetros Paula V'!$B$9:$D$10,2,0)," ")</f>
        <v>20</v>
      </c>
      <c r="U183" s="30" t="s">
        <v>38</v>
      </c>
      <c r="V183" s="30">
        <f>IFERROR(VLOOKUP(U183,'[1]Parámetros Paula V'!$B$11:$D$12,2,0)," ")</f>
        <v>100</v>
      </c>
      <c r="W183" s="30" t="s">
        <v>48</v>
      </c>
      <c r="X183" s="30">
        <f>IFERROR(VLOOKUP(W183,'[1]Parámetros Paula V'!$B$13:$D$16,2,0)," ")</f>
        <v>40</v>
      </c>
      <c r="Y183" s="30">
        <f>IFERROR((R183*'[1]Parámetros Paula V'!$D$7)+(T183*'[1]Parámetros Paula V'!$D$9)+(V183*'[1]Parámetros Paula V'!$D$11)+(X183*'[1]Parámetros Paula V'!$D$13)," ")</f>
        <v>57</v>
      </c>
      <c r="Z183" s="30" t="s">
        <v>38</v>
      </c>
      <c r="AA183" s="30">
        <f>IFERROR(VLOOKUP(Z183,'[1]Parámetros Paula V'!$B$18:$D$20,2,0)," ")</f>
        <v>100</v>
      </c>
      <c r="AB183" s="30" t="s">
        <v>39</v>
      </c>
      <c r="AC183" s="30">
        <f>IFERROR(IF(Q183="No",20,VLOOKUP(AB183,'[1]Parámetros Paula V'!$B$23:$D$27,2,0))," ")</f>
        <v>100</v>
      </c>
      <c r="AD183" s="30" t="s">
        <v>40</v>
      </c>
      <c r="AE183" s="30">
        <f>IFERROR(VLOOKUP(AD183,'[1]Parámetros Paula V'!$B$29:$D$31,2,0)," ")</f>
        <v>80</v>
      </c>
      <c r="AF183" s="30" t="s">
        <v>55</v>
      </c>
      <c r="AG183" s="30">
        <f>IFERROR(VLOOKUP(AF183,'[1]Parámetros Paula V'!$B$34:$D$36,2,0)," ")</f>
        <v>80</v>
      </c>
      <c r="AH183" s="30" t="s">
        <v>50</v>
      </c>
      <c r="AI183" s="30">
        <f>IFERROR(VLOOKUP(AH183,'[1]Parámetros Paula V'!$B$38:$D$41,2,0)," ")</f>
        <v>40</v>
      </c>
      <c r="AJ183" s="30" t="s">
        <v>43</v>
      </c>
      <c r="AK183" s="30">
        <f>IFERROR(VLOOKUP(AJ183,'[1]Parámetros Paula V'!$B$43:$D$45,2,0)," ")</f>
        <v>80</v>
      </c>
      <c r="AL183" s="30" t="s">
        <v>38</v>
      </c>
      <c r="AM183" s="30">
        <f>IFERROR(VLOOKUP(AL183,'[1]Parámetros Paula V'!$B$46:$D$50,2,0)," ")</f>
        <v>100</v>
      </c>
      <c r="AN183" s="30">
        <f>IFERROR(IF(Q183="No",20,(AE183*'[1]Parámetros Paula V'!$D$29)+(AG183*'[1]Parámetros Paula V'!$D$34)+(AI183*'[1]Parámetros Paula V'!$D$38)+(AK183*'[1]Parámetros Paula V'!$D$43)+(AM183*'[1]Parámetros Paula V'!$D$49))," ")</f>
        <v>72</v>
      </c>
      <c r="AO183" s="30">
        <f t="shared" si="5"/>
        <v>81.8</v>
      </c>
      <c r="AP183" s="28" t="str">
        <f>IF(AO183=" "," ",IF(AO183&lt;='[1]Parámetros Paula V'!$C$53,'[1]Parámetros Paula V'!$A$53,IF(AO183&lt;='[1]Parámetros Paula V'!$C$54,'[1]Parámetros Paula V'!$A$54,IF(AO183&lt;='[1]Parámetros Paula V'!$C$55,'[1]Parámetros Paula V'!$A$55,IF(AO183&lt;='[1]Parámetros Paula V'!$C$56,'[1]Parámetros Paula V'!$A$56,'[1]Parámetros Paula V'!$A$57)))))</f>
        <v>El control es óptimo, efectivo, eficiente, económicamente viable y ejecutándose adecuadamente.</v>
      </c>
      <c r="AQ183" s="31"/>
      <c r="AR183" s="32"/>
      <c r="AS183" s="32"/>
      <c r="AT183" s="31" t="s">
        <v>443</v>
      </c>
    </row>
    <row r="184" spans="1:46" ht="128.25" x14ac:dyDescent="0.2">
      <c r="A184" s="2" t="s">
        <v>439</v>
      </c>
      <c r="B184" s="28" t="s">
        <v>440</v>
      </c>
      <c r="C184" s="33" t="s">
        <v>196</v>
      </c>
      <c r="D184" s="29" t="s">
        <v>366</v>
      </c>
      <c r="E184" s="28">
        <v>3</v>
      </c>
      <c r="F184" s="28" t="str">
        <f>VLOOKUP(E184,[1]Áreas!$D$1:$E$6,2,0)</f>
        <v>Posible</v>
      </c>
      <c r="G184" s="28">
        <v>10</v>
      </c>
      <c r="H184" s="28" t="str">
        <f>VLOOKUP(G184,[1]Áreas!$I$1:$J$6,2,0)</f>
        <v>Mayor</v>
      </c>
      <c r="I184" s="28">
        <f t="shared" si="4"/>
        <v>30</v>
      </c>
      <c r="J184" s="28" t="str">
        <f>IFERROR(VLOOKUP(CONCATENATE(F184,H184),[1]Áreas!$E$8:$F$33,2,0)," ")</f>
        <v>Alto</v>
      </c>
      <c r="K184" s="28" t="s">
        <v>444</v>
      </c>
      <c r="L184" s="28" t="s">
        <v>63</v>
      </c>
      <c r="M184" s="28" t="s">
        <v>115</v>
      </c>
      <c r="N184" s="28" t="s">
        <v>445</v>
      </c>
      <c r="O184" s="28" t="s">
        <v>46</v>
      </c>
      <c r="P184" s="30">
        <f>IFERROR(VLOOKUP(O184,'[1]Parámetros Paula V'!$B$2:$D$6,2,0)," ")</f>
        <v>60</v>
      </c>
      <c r="Q184" s="30" t="s">
        <v>38</v>
      </c>
      <c r="R184" s="30">
        <f>IFERROR(VLOOKUP(Q184,'[1]Parámetros Paula V'!$B$7:$D$8,2,0)," ")</f>
        <v>100</v>
      </c>
      <c r="S184" s="30" t="s">
        <v>38</v>
      </c>
      <c r="T184" s="30">
        <f>IFERROR(VLOOKUP(S184,'[1]Parámetros Paula V'!$B$9:$D$10,2,0)," ")</f>
        <v>20</v>
      </c>
      <c r="U184" s="30" t="s">
        <v>38</v>
      </c>
      <c r="V184" s="30">
        <f>IFERROR(VLOOKUP(U184,'[1]Parámetros Paula V'!$B$11:$D$12,2,0)," ")</f>
        <v>100</v>
      </c>
      <c r="W184" s="30" t="s">
        <v>38</v>
      </c>
      <c r="X184" s="30">
        <f>IFERROR(VLOOKUP(W184,'[1]Parámetros Paula V'!$B$13:$D$16,2,0)," ")</f>
        <v>100</v>
      </c>
      <c r="Y184" s="30">
        <f>IFERROR((R184*'[1]Parámetros Paula V'!$D$7)+(T184*'[1]Parámetros Paula V'!$D$9)+(V184*'[1]Parámetros Paula V'!$D$11)+(X184*'[1]Parámetros Paula V'!$D$13)," ")</f>
        <v>72</v>
      </c>
      <c r="Z184" s="30" t="s">
        <v>38</v>
      </c>
      <c r="AA184" s="30">
        <f>IFERROR(VLOOKUP(Z184,'[1]Parámetros Paula V'!$B$18:$D$20,2,0)," ")</f>
        <v>100</v>
      </c>
      <c r="AB184" s="30" t="s">
        <v>39</v>
      </c>
      <c r="AC184" s="30">
        <f>IFERROR(IF(Q184="No",20,VLOOKUP(AB184,'[1]Parámetros Paula V'!$B$23:$D$27,2,0))," ")</f>
        <v>100</v>
      </c>
      <c r="AD184" s="30" t="s">
        <v>40</v>
      </c>
      <c r="AE184" s="30">
        <f>IFERROR(VLOOKUP(AD184,'[1]Parámetros Paula V'!$B$29:$D$31,2,0)," ")</f>
        <v>80</v>
      </c>
      <c r="AF184" s="30" t="s">
        <v>55</v>
      </c>
      <c r="AG184" s="30">
        <f>IFERROR(VLOOKUP(AF184,'[1]Parámetros Paula V'!$B$34:$D$36,2,0)," ")</f>
        <v>80</v>
      </c>
      <c r="AH184" s="30" t="s">
        <v>50</v>
      </c>
      <c r="AI184" s="30">
        <f>IFERROR(VLOOKUP(AH184,'[1]Parámetros Paula V'!$B$38:$D$41,2,0)," ")</f>
        <v>40</v>
      </c>
      <c r="AJ184" s="30" t="s">
        <v>51</v>
      </c>
      <c r="AK184" s="30">
        <f>IFERROR(VLOOKUP(AJ184,'[1]Parámetros Paula V'!$B$43:$D$45,2,0)," ")</f>
        <v>100</v>
      </c>
      <c r="AL184" s="30" t="s">
        <v>38</v>
      </c>
      <c r="AM184" s="30">
        <f>IFERROR(VLOOKUP(AL184,'[1]Parámetros Paula V'!$B$46:$D$50,2,0)," ")</f>
        <v>100</v>
      </c>
      <c r="AN184" s="30">
        <f>IFERROR(IF(Q184="No",20,(AE184*'[1]Parámetros Paula V'!$D$29)+(AG184*'[1]Parámetros Paula V'!$D$34)+(AI184*'[1]Parámetros Paula V'!$D$38)+(AK184*'[1]Parámetros Paula V'!$D$43)+(AM184*'[1]Parámetros Paula V'!$D$49))," ")</f>
        <v>82</v>
      </c>
      <c r="AO184" s="30">
        <f t="shared" si="5"/>
        <v>82.8</v>
      </c>
      <c r="AP184" s="28" t="str">
        <f>IF(AO184=" "," ",IF(AO184&lt;='[1]Parámetros Paula V'!$C$53,'[1]Parámetros Paula V'!$A$53,IF(AO184&lt;='[1]Parámetros Paula V'!$C$54,'[1]Parámetros Paula V'!$A$54,IF(AO184&lt;='[1]Parámetros Paula V'!$C$55,'[1]Parámetros Paula V'!$A$55,IF(AO184&lt;='[1]Parámetros Paula V'!$C$56,'[1]Parámetros Paula V'!$A$56,'[1]Parámetros Paula V'!$A$57)))))</f>
        <v>El control es óptimo, efectivo, eficiente, económicamente viable y ejecutándose adecuadamente.</v>
      </c>
      <c r="AQ184" s="31"/>
      <c r="AR184" s="32"/>
      <c r="AS184" s="32"/>
      <c r="AT184" s="31" t="s">
        <v>446</v>
      </c>
    </row>
    <row r="185" spans="1:46" ht="128.25" x14ac:dyDescent="0.2">
      <c r="A185" s="2" t="s">
        <v>439</v>
      </c>
      <c r="B185" s="28" t="s">
        <v>440</v>
      </c>
      <c r="C185" s="33" t="s">
        <v>204</v>
      </c>
      <c r="D185" s="34">
        <v>45461</v>
      </c>
      <c r="E185" s="28">
        <v>3</v>
      </c>
      <c r="F185" s="28" t="str">
        <f>VLOOKUP(E185,[1]Áreas!$D$1:$E$6,2,0)</f>
        <v>Posible</v>
      </c>
      <c r="G185" s="28">
        <v>10</v>
      </c>
      <c r="H185" s="28" t="str">
        <f>VLOOKUP(G185,[1]Áreas!$I$1:$J$6,2,0)</f>
        <v>Mayor</v>
      </c>
      <c r="I185" s="28">
        <f t="shared" si="4"/>
        <v>30</v>
      </c>
      <c r="J185" s="28" t="str">
        <f>IFERROR(VLOOKUP(CONCATENATE(F185,H185),[1]Áreas!$E$8:$F$33,2,0)," ")</f>
        <v>Alto</v>
      </c>
      <c r="K185" s="28" t="s">
        <v>351</v>
      </c>
      <c r="L185" s="28" t="s">
        <v>63</v>
      </c>
      <c r="M185" s="28" t="s">
        <v>115</v>
      </c>
      <c r="N185" s="28" t="s">
        <v>204</v>
      </c>
      <c r="O185" s="28" t="s">
        <v>37</v>
      </c>
      <c r="P185" s="30">
        <f>IFERROR(VLOOKUP(O185,'[1]Parámetros Paula V'!$B$2:$D$6,2,0)," ")</f>
        <v>80</v>
      </c>
      <c r="Q185" s="30" t="s">
        <v>38</v>
      </c>
      <c r="R185" s="30">
        <f>IFERROR(VLOOKUP(Q185,'[1]Parámetros Paula V'!$B$7:$D$8,2,0)," ")</f>
        <v>100</v>
      </c>
      <c r="S185" s="30" t="s">
        <v>47</v>
      </c>
      <c r="T185" s="30">
        <f>IFERROR(VLOOKUP(S185,'[1]Parámetros Paula V'!$B$9:$D$10,2,0)," ")</f>
        <v>100</v>
      </c>
      <c r="U185" s="30" t="s">
        <v>38</v>
      </c>
      <c r="V185" s="30">
        <f>IFERROR(VLOOKUP(U185,'[1]Parámetros Paula V'!$B$11:$D$12,2,0)," ")</f>
        <v>100</v>
      </c>
      <c r="W185" s="30" t="s">
        <v>48</v>
      </c>
      <c r="X185" s="30">
        <f>IFERROR(VLOOKUP(W185,'[1]Parámetros Paula V'!$B$13:$D$16,2,0)," ")</f>
        <v>40</v>
      </c>
      <c r="Y185" s="30">
        <f>IFERROR((R185*'[1]Parámetros Paula V'!$D$7)+(T185*'[1]Parámetros Paula V'!$D$9)+(V185*'[1]Parámetros Paula V'!$D$11)+(X185*'[1]Parámetros Paula V'!$D$13)," ")</f>
        <v>85</v>
      </c>
      <c r="Z185" s="30" t="s">
        <v>38</v>
      </c>
      <c r="AA185" s="30">
        <f>IFERROR(VLOOKUP(Z185,'[1]Parámetros Paula V'!$B$18:$D$20,2,0)," ")</f>
        <v>100</v>
      </c>
      <c r="AB185" s="30" t="s">
        <v>39</v>
      </c>
      <c r="AC185" s="30">
        <f>IFERROR(IF(Q185="No",20,VLOOKUP(AB185,'[1]Parámetros Paula V'!$B$23:$D$27,2,0))," ")</f>
        <v>100</v>
      </c>
      <c r="AD185" s="30" t="s">
        <v>40</v>
      </c>
      <c r="AE185" s="30">
        <f>IFERROR(VLOOKUP(AD185,'[1]Parámetros Paula V'!$B$29:$D$31,2,0)," ")</f>
        <v>80</v>
      </c>
      <c r="AF185" s="30" t="s">
        <v>41</v>
      </c>
      <c r="AG185" s="30">
        <f>IFERROR(VLOOKUP(AF185,'[1]Parámetros Paula V'!$B$34:$D$36,2,0)," ")</f>
        <v>40</v>
      </c>
      <c r="AH185" s="30" t="s">
        <v>50</v>
      </c>
      <c r="AI185" s="30">
        <f>IFERROR(VLOOKUP(AH185,'[1]Parámetros Paula V'!$B$38:$D$41,2,0)," ")</f>
        <v>40</v>
      </c>
      <c r="AJ185" s="30" t="s">
        <v>43</v>
      </c>
      <c r="AK185" s="30">
        <f>IFERROR(VLOOKUP(AJ185,'[1]Parámetros Paula V'!$B$43:$D$45,2,0)," ")</f>
        <v>80</v>
      </c>
      <c r="AL185" s="30" t="s">
        <v>38</v>
      </c>
      <c r="AM185" s="30">
        <f>IFERROR(VLOOKUP(AL185,'[1]Parámetros Paula V'!$B$46:$D$50,2,0)," ")</f>
        <v>100</v>
      </c>
      <c r="AN185" s="30">
        <f>IFERROR(IF(Q185="No",20,(AE185*'[1]Parámetros Paula V'!$D$29)+(AG185*'[1]Parámetros Paula V'!$D$34)+(AI185*'[1]Parámetros Paula V'!$D$38)+(AK185*'[1]Parámetros Paula V'!$D$43)+(AM185*'[1]Parámetros Paula V'!$D$49))," ")</f>
        <v>69</v>
      </c>
      <c r="AO185" s="30">
        <f t="shared" si="5"/>
        <v>86.8</v>
      </c>
      <c r="AP185" s="28" t="str">
        <f>IF(AO185=" "," ",IF(AO185&lt;='[1]Parámetros Paula V'!$C$53,'[1]Parámetros Paula V'!$A$53,IF(AO185&lt;='[1]Parámetros Paula V'!$C$54,'[1]Parámetros Paula V'!$A$54,IF(AO185&lt;='[1]Parámetros Paula V'!$C$55,'[1]Parámetros Paula V'!$A$55,IF(AO185&lt;='[1]Parámetros Paula V'!$C$56,'[1]Parámetros Paula V'!$A$56,'[1]Parámetros Paula V'!$A$57)))))</f>
        <v>El control es óptimo, efectivo, eficiente, económicamente viable y ejecutándose adecuadamente.</v>
      </c>
      <c r="AQ185" s="31" t="s">
        <v>799</v>
      </c>
      <c r="AR185" s="32"/>
      <c r="AS185" s="32">
        <v>45657</v>
      </c>
      <c r="AT185" s="31" t="s">
        <v>352</v>
      </c>
    </row>
    <row r="186" spans="1:46" ht="128.25" x14ac:dyDescent="0.2">
      <c r="A186" s="2" t="s">
        <v>439</v>
      </c>
      <c r="B186" s="28" t="s">
        <v>440</v>
      </c>
      <c r="C186" s="33" t="s">
        <v>204</v>
      </c>
      <c r="D186" s="29" t="s">
        <v>447</v>
      </c>
      <c r="E186" s="28">
        <v>3</v>
      </c>
      <c r="F186" s="28" t="str">
        <f>VLOOKUP(E186,[1]Áreas!$D$1:$E$6,2,0)</f>
        <v>Posible</v>
      </c>
      <c r="G186" s="28">
        <v>10</v>
      </c>
      <c r="H186" s="28" t="str">
        <f>VLOOKUP(G186,[1]Áreas!$I$1:$J$6,2,0)</f>
        <v>Mayor</v>
      </c>
      <c r="I186" s="28">
        <f t="shared" si="4"/>
        <v>30</v>
      </c>
      <c r="J186" s="28" t="str">
        <f>IFERROR(VLOOKUP(CONCATENATE(F186,H186),[1]Áreas!$E$8:$F$33,2,0)," ")</f>
        <v>Alto</v>
      </c>
      <c r="K186" s="28" t="s">
        <v>681</v>
      </c>
      <c r="L186" s="28" t="s">
        <v>63</v>
      </c>
      <c r="M186" s="28" t="s">
        <v>194</v>
      </c>
      <c r="N186" s="28" t="s">
        <v>235</v>
      </c>
      <c r="O186" s="28" t="s">
        <v>46</v>
      </c>
      <c r="P186" s="30">
        <f>IFERROR(VLOOKUP(O186,'[1]Parámetros Paula V'!$B$2:$D$6,2,0)," ")</f>
        <v>60</v>
      </c>
      <c r="Q186" s="30" t="s">
        <v>38</v>
      </c>
      <c r="R186" s="30">
        <f>IFERROR(VLOOKUP(Q186,'[1]Parámetros Paula V'!$B$7:$D$8,2,0)," ")</f>
        <v>100</v>
      </c>
      <c r="S186" s="30" t="s">
        <v>38</v>
      </c>
      <c r="T186" s="30">
        <f>IFERROR(VLOOKUP(S186,'[1]Parámetros Paula V'!$B$9:$D$10,2,0)," ")</f>
        <v>20</v>
      </c>
      <c r="U186" s="30" t="s">
        <v>38</v>
      </c>
      <c r="V186" s="30">
        <f>IFERROR(VLOOKUP(U186,'[1]Parámetros Paula V'!$B$11:$D$12,2,0)," ")</f>
        <v>100</v>
      </c>
      <c r="W186" s="30" t="s">
        <v>137</v>
      </c>
      <c r="X186" s="30">
        <f>IFERROR(VLOOKUP(W186,'[1]Parámetros Paula V'!$B$13:$D$16,2,0)," ")</f>
        <v>60</v>
      </c>
      <c r="Y186" s="30">
        <f>IFERROR((R186*'[1]Parámetros Paula V'!$D$7)+(T186*'[1]Parámetros Paula V'!$D$9)+(V186*'[1]Parámetros Paula V'!$D$11)+(X186*'[1]Parámetros Paula V'!$D$13)," ")</f>
        <v>62</v>
      </c>
      <c r="Z186" s="30" t="s">
        <v>38</v>
      </c>
      <c r="AA186" s="30">
        <f>IFERROR(VLOOKUP(Z186,'[1]Parámetros Paula V'!$B$18:$D$20,2,0)," ")</f>
        <v>100</v>
      </c>
      <c r="AB186" s="30" t="s">
        <v>54</v>
      </c>
      <c r="AC186" s="30">
        <f>IFERROR(IF(Q186="No",20,VLOOKUP(AB186,'[1]Parámetros Paula V'!$B$23:$D$27,2,0))," ")</f>
        <v>40</v>
      </c>
      <c r="AD186" s="30" t="s">
        <v>201</v>
      </c>
      <c r="AE186" s="30">
        <f>IFERROR(VLOOKUP(AD186,'[1]Parámetros Paula V'!$B$29:$D$31,2,0)," ")</f>
        <v>60</v>
      </c>
      <c r="AF186" s="30" t="s">
        <v>41</v>
      </c>
      <c r="AG186" s="30">
        <f>IFERROR(VLOOKUP(AF186,'[1]Parámetros Paula V'!$B$34:$D$36,2,0)," ")</f>
        <v>40</v>
      </c>
      <c r="AH186" s="30" t="s">
        <v>50</v>
      </c>
      <c r="AI186" s="30">
        <f>IFERROR(VLOOKUP(AH186,'[1]Parámetros Paula V'!$B$38:$D$41,2,0)," ")</f>
        <v>40</v>
      </c>
      <c r="AJ186" s="30" t="s">
        <v>43</v>
      </c>
      <c r="AK186" s="30">
        <f>IFERROR(VLOOKUP(AJ186,'[1]Parámetros Paula V'!$B$43:$D$45,2,0)," ")</f>
        <v>80</v>
      </c>
      <c r="AL186" s="30" t="s">
        <v>47</v>
      </c>
      <c r="AM186" s="30">
        <f>IFERROR(VLOOKUP(AL186,'[1]Parámetros Paula V'!$B$46:$D$50,2,0)," ")</f>
        <v>20</v>
      </c>
      <c r="AN186" s="30">
        <f>IFERROR(IF(Q186="No",20,(AE186*'[1]Parámetros Paula V'!$D$29)+(AG186*'[1]Parámetros Paula V'!$D$34)+(AI186*'[1]Parámetros Paula V'!$D$38)+(AK186*'[1]Parámetros Paula V'!$D$43)+(AM186*'[1]Parámetros Paula V'!$D$49))," ")</f>
        <v>59.5</v>
      </c>
      <c r="AO186" s="30">
        <f t="shared" si="5"/>
        <v>64.3</v>
      </c>
      <c r="AP186" s="28" t="str">
        <f>IF(AO186=" "," ",IF(AO186&lt;='[1]Parámetros Paula V'!$C$53,'[1]Parámetros Paula V'!$A$53,IF(AO186&lt;='[1]Parámetros Paula V'!$C$54,'[1]Parámetros Paula V'!$A$54,IF(AO186&lt;='[1]Parámetros Paula V'!$C$55,'[1]Parámetros Paula V'!$A$55,IF(AO186&lt;='[1]Parámetros Paula V'!$C$56,'[1]Parámetros Paula V'!$A$56,'[1]Parámetros Paula V'!$A$57)))))</f>
        <v>El control está diseñado y ejecutándose adecuadamente, cumple con la mitigación del riesgo. Se debe establecer planes de mejora puntuales dirigidas a su mantenimiento</v>
      </c>
      <c r="AQ186" s="31"/>
      <c r="AR186" s="32"/>
      <c r="AS186" s="32"/>
      <c r="AT186" s="31" t="s">
        <v>448</v>
      </c>
    </row>
    <row r="187" spans="1:46" ht="128.25" x14ac:dyDescent="0.2">
      <c r="A187" s="2" t="s">
        <v>439</v>
      </c>
      <c r="B187" s="28" t="s">
        <v>440</v>
      </c>
      <c r="C187" s="33" t="s">
        <v>231</v>
      </c>
      <c r="D187" s="34">
        <v>45469</v>
      </c>
      <c r="E187" s="28">
        <v>3</v>
      </c>
      <c r="F187" s="28" t="str">
        <f>VLOOKUP(E187,[1]Áreas!$D$1:$E$6,2,0)</f>
        <v>Posible</v>
      </c>
      <c r="G187" s="28">
        <v>10</v>
      </c>
      <c r="H187" s="28" t="str">
        <f>VLOOKUP(G187,[1]Áreas!$I$1:$J$6,2,0)</f>
        <v>Mayor</v>
      </c>
      <c r="I187" s="28">
        <f t="shared" si="4"/>
        <v>30</v>
      </c>
      <c r="J187" s="28" t="str">
        <f>IFERROR(VLOOKUP(CONCATENATE(F187,H187),[1]Áreas!$E$8:$F$33,2,0)," ")</f>
        <v>Alto</v>
      </c>
      <c r="K187" s="28" t="s">
        <v>837</v>
      </c>
      <c r="L187" s="28" t="s">
        <v>63</v>
      </c>
      <c r="M187" s="28" t="s">
        <v>194</v>
      </c>
      <c r="N187" s="28" t="s">
        <v>231</v>
      </c>
      <c r="O187" s="28" t="s">
        <v>37</v>
      </c>
      <c r="P187" s="30">
        <f>IFERROR(VLOOKUP(O187,'[1]Parámetros Paula V'!$B$2:$D$6,2,0)," ")</f>
        <v>80</v>
      </c>
      <c r="Q187" s="30" t="s">
        <v>38</v>
      </c>
      <c r="R187" s="30">
        <f>IFERROR(VLOOKUP(Q187,'[1]Parámetros Paula V'!$B$7:$D$8,2,0)," ")</f>
        <v>100</v>
      </c>
      <c r="S187" s="30" t="s">
        <v>38</v>
      </c>
      <c r="T187" s="30">
        <f>IFERROR(VLOOKUP(S187,'[1]Parámetros Paula V'!$B$9:$D$10,2,0)," ")</f>
        <v>20</v>
      </c>
      <c r="U187" s="30" t="s">
        <v>38</v>
      </c>
      <c r="V187" s="30">
        <f>IFERROR(VLOOKUP(U187,'[1]Parámetros Paula V'!$B$11:$D$12,2,0)," ")</f>
        <v>100</v>
      </c>
      <c r="W187" s="30" t="s">
        <v>38</v>
      </c>
      <c r="X187" s="30">
        <f>IFERROR(VLOOKUP(W187,'[1]Parámetros Paula V'!$B$13:$D$16,2,0)," ")</f>
        <v>100</v>
      </c>
      <c r="Y187" s="30">
        <f>IFERROR((R187*'[1]Parámetros Paula V'!$D$7)+(T187*'[1]Parámetros Paula V'!$D$9)+(V187*'[1]Parámetros Paula V'!$D$11)+(X187*'[1]Parámetros Paula V'!$D$13)," ")</f>
        <v>72</v>
      </c>
      <c r="Z187" s="30" t="s">
        <v>38</v>
      </c>
      <c r="AA187" s="30">
        <f>IFERROR(VLOOKUP(Z187,'[1]Parámetros Paula V'!$B$18:$D$20,2,0)," ")</f>
        <v>100</v>
      </c>
      <c r="AB187" s="30" t="s">
        <v>54</v>
      </c>
      <c r="AC187" s="30">
        <f>IFERROR(IF(Q187="No",20,VLOOKUP(AB187,'[1]Parámetros Paula V'!$B$23:$D$27,2,0))," ")</f>
        <v>40</v>
      </c>
      <c r="AD187" s="30" t="s">
        <v>40</v>
      </c>
      <c r="AE187" s="30">
        <f>IFERROR(VLOOKUP(AD187,'[1]Parámetros Paula V'!$B$29:$D$31,2,0)," ")</f>
        <v>80</v>
      </c>
      <c r="AF187" s="30" t="s">
        <v>55</v>
      </c>
      <c r="AG187" s="30">
        <f>IFERROR(VLOOKUP(AF187,'[1]Parámetros Paula V'!$B$34:$D$36,2,0)," ")</f>
        <v>80</v>
      </c>
      <c r="AH187" s="30" t="s">
        <v>50</v>
      </c>
      <c r="AI187" s="30">
        <f>IFERROR(VLOOKUP(AH187,'[1]Parámetros Paula V'!$B$38:$D$41,2,0)," ")</f>
        <v>40</v>
      </c>
      <c r="AJ187" s="30" t="s">
        <v>51</v>
      </c>
      <c r="AK187" s="30">
        <f>IFERROR(VLOOKUP(AJ187,'[1]Parámetros Paula V'!$B$43:$D$45,2,0)," ")</f>
        <v>100</v>
      </c>
      <c r="AL187" s="30" t="s">
        <v>38</v>
      </c>
      <c r="AM187" s="30">
        <f>IFERROR(VLOOKUP(AL187,'[1]Parámetros Paula V'!$B$46:$D$50,2,0)," ")</f>
        <v>100</v>
      </c>
      <c r="AN187" s="30">
        <f>IFERROR(IF(Q187="No",20,(AE187*'[1]Parámetros Paula V'!$D$29)+(AG187*'[1]Parámetros Paula V'!$D$34)+(AI187*'[1]Parámetros Paula V'!$D$38)+(AK187*'[1]Parámetros Paula V'!$D$43)+(AM187*'[1]Parámetros Paula V'!$D$49))," ")</f>
        <v>82</v>
      </c>
      <c r="AO187" s="30">
        <f t="shared" si="5"/>
        <v>74.8</v>
      </c>
      <c r="AP187" s="28" t="str">
        <f>IF(AO187=" "," ",IF(AO187&lt;='[1]Parámetros Paula V'!$C$53,'[1]Parámetros Paula V'!$A$53,IF(AO187&lt;='[1]Parámetros Paula V'!$C$54,'[1]Parámetros Paula V'!$A$54,IF(AO187&lt;='[1]Parámetros Paula V'!$C$55,'[1]Parámetros Paula V'!$A$55,IF(AO187&lt;='[1]Parámetros Paula V'!$C$56,'[1]Parámetros Paula V'!$A$56,'[1]Parámetros Paula V'!$A$57)))))</f>
        <v>El control está diseñado y ejecutándose adecuadamente, cumple con la mitigación del riesgo. Se debe establecer planes de mejora puntuales dirigidas a su mantenimiento</v>
      </c>
      <c r="AQ187" s="31" t="s">
        <v>838</v>
      </c>
      <c r="AR187" s="32"/>
      <c r="AS187" s="32">
        <v>45565</v>
      </c>
      <c r="AT187" s="31" t="s">
        <v>839</v>
      </c>
    </row>
    <row r="188" spans="1:46" ht="128.25" x14ac:dyDescent="0.2">
      <c r="A188" s="2" t="s">
        <v>439</v>
      </c>
      <c r="B188" s="28" t="s">
        <v>440</v>
      </c>
      <c r="C188" s="33" t="s">
        <v>449</v>
      </c>
      <c r="D188" s="34">
        <v>45469</v>
      </c>
      <c r="E188" s="28">
        <v>3</v>
      </c>
      <c r="F188" s="28" t="str">
        <f>VLOOKUP(E188,[1]Áreas!$D$1:$E$6,2,0)</f>
        <v>Posible</v>
      </c>
      <c r="G188" s="28">
        <v>10</v>
      </c>
      <c r="H188" s="28" t="str">
        <f>VLOOKUP(G188,[1]Áreas!$I$1:$J$6,2,0)</f>
        <v>Mayor</v>
      </c>
      <c r="I188" s="28">
        <f t="shared" si="4"/>
        <v>30</v>
      </c>
      <c r="J188" s="28" t="str">
        <f>IFERROR(VLOOKUP(CONCATENATE(F188,H188),[1]Áreas!$E$8:$F$33,2,0)," ")</f>
        <v>Alto</v>
      </c>
      <c r="K188" s="28" t="s">
        <v>840</v>
      </c>
      <c r="L188" s="28" t="s">
        <v>63</v>
      </c>
      <c r="M188" s="28" t="s">
        <v>194</v>
      </c>
      <c r="N188" s="28" t="s">
        <v>449</v>
      </c>
      <c r="O188" s="28" t="s">
        <v>46</v>
      </c>
      <c r="P188" s="30">
        <f>IFERROR(VLOOKUP(O188,'[1]Parámetros Paula V'!$B$2:$D$6,2,0)," ")</f>
        <v>60</v>
      </c>
      <c r="Q188" s="30" t="s">
        <v>38</v>
      </c>
      <c r="R188" s="30">
        <f>IFERROR(VLOOKUP(Q188,'[1]Parámetros Paula V'!$B$7:$D$8,2,0)," ")</f>
        <v>100</v>
      </c>
      <c r="S188" s="30" t="s">
        <v>47</v>
      </c>
      <c r="T188" s="30">
        <f>IFERROR(VLOOKUP(S188,'[1]Parámetros Paula V'!$B$9:$D$10,2,0)," ")</f>
        <v>100</v>
      </c>
      <c r="U188" s="30" t="s">
        <v>38</v>
      </c>
      <c r="V188" s="30">
        <f>IFERROR(VLOOKUP(U188,'[1]Parámetros Paula V'!$B$11:$D$12,2,0)," ")</f>
        <v>100</v>
      </c>
      <c r="W188" s="30" t="s">
        <v>48</v>
      </c>
      <c r="X188" s="30">
        <f>IFERROR(VLOOKUP(W188,'[1]Parámetros Paula V'!$B$13:$D$16,2,0)," ")</f>
        <v>40</v>
      </c>
      <c r="Y188" s="30">
        <f>IFERROR((R188*'[1]Parámetros Paula V'!$D$7)+(T188*'[1]Parámetros Paula V'!$D$9)+(V188*'[1]Parámetros Paula V'!$D$11)+(X188*'[1]Parámetros Paula V'!$D$13)," ")</f>
        <v>85</v>
      </c>
      <c r="Z188" s="30" t="s">
        <v>38</v>
      </c>
      <c r="AA188" s="30">
        <f>IFERROR(VLOOKUP(Z188,'[1]Parámetros Paula V'!$B$18:$D$20,2,0)," ")</f>
        <v>100</v>
      </c>
      <c r="AB188" s="30" t="s">
        <v>39</v>
      </c>
      <c r="AC188" s="30">
        <f>IFERROR(IF(Q188="No",20,VLOOKUP(AB188,'[1]Parámetros Paula V'!$B$23:$D$27,2,0))," ")</f>
        <v>100</v>
      </c>
      <c r="AD188" s="30" t="s">
        <v>40</v>
      </c>
      <c r="AE188" s="30">
        <f>IFERROR(VLOOKUP(AD188,'[1]Parámetros Paula V'!$B$29:$D$31,2,0)," ")</f>
        <v>80</v>
      </c>
      <c r="AF188" s="30" t="s">
        <v>41</v>
      </c>
      <c r="AG188" s="30">
        <f>IFERROR(VLOOKUP(AF188,'[1]Parámetros Paula V'!$B$34:$D$36,2,0)," ")</f>
        <v>40</v>
      </c>
      <c r="AH188" s="30" t="s">
        <v>50</v>
      </c>
      <c r="AI188" s="30">
        <f>IFERROR(VLOOKUP(AH188,'[1]Parámetros Paula V'!$B$38:$D$41,2,0)," ")</f>
        <v>40</v>
      </c>
      <c r="AJ188" s="30" t="s">
        <v>51</v>
      </c>
      <c r="AK188" s="30">
        <f>IFERROR(VLOOKUP(AJ188,'[1]Parámetros Paula V'!$B$43:$D$45,2,0)," ")</f>
        <v>100</v>
      </c>
      <c r="AL188" s="30" t="s">
        <v>38</v>
      </c>
      <c r="AM188" s="30">
        <f>IFERROR(VLOOKUP(AL188,'[1]Parámetros Paula V'!$B$46:$D$50,2,0)," ")</f>
        <v>100</v>
      </c>
      <c r="AN188" s="30">
        <f>IFERROR(IF(Q188="No",20,(AE188*'[1]Parámetros Paula V'!$D$29)+(AG188*'[1]Parámetros Paula V'!$D$34)+(AI188*'[1]Parámetros Paula V'!$D$38)+(AK188*'[1]Parámetros Paula V'!$D$43)+(AM188*'[1]Parámetros Paula V'!$D$49))," ")</f>
        <v>79</v>
      </c>
      <c r="AO188" s="30">
        <f t="shared" si="5"/>
        <v>84.8</v>
      </c>
      <c r="AP188" s="28" t="str">
        <f>IF(AO188=" "," ",IF(AO188&lt;='[1]Parámetros Paula V'!$C$53,'[1]Parámetros Paula V'!$A$53,IF(AO188&lt;='[1]Parámetros Paula V'!$C$54,'[1]Parámetros Paula V'!$A$54,IF(AO188&lt;='[1]Parámetros Paula V'!$C$55,'[1]Parámetros Paula V'!$A$55,IF(AO188&lt;='[1]Parámetros Paula V'!$C$56,'[1]Parámetros Paula V'!$A$56,'[1]Parámetros Paula V'!$A$57)))))</f>
        <v>El control es óptimo, efectivo, eficiente, económicamente viable y ejecutándose adecuadamente.</v>
      </c>
      <c r="AQ188" s="31"/>
      <c r="AR188" s="32"/>
      <c r="AS188" s="32"/>
      <c r="AT188" s="31"/>
    </row>
    <row r="189" spans="1:46" ht="128.25" x14ac:dyDescent="0.2">
      <c r="A189" s="2" t="s">
        <v>439</v>
      </c>
      <c r="B189" s="28" t="s">
        <v>440</v>
      </c>
      <c r="C189" s="28" t="s">
        <v>198</v>
      </c>
      <c r="D189" s="34">
        <v>45471</v>
      </c>
      <c r="E189" s="28">
        <v>3</v>
      </c>
      <c r="F189" s="28" t="str">
        <f>VLOOKUP(E189,[1]Áreas!$D$1:$E$6,2,0)</f>
        <v>Posible</v>
      </c>
      <c r="G189" s="28">
        <v>10</v>
      </c>
      <c r="H189" s="28" t="str">
        <f>VLOOKUP(G189,[1]Áreas!$I$1:$J$6,2,0)</f>
        <v>Mayor</v>
      </c>
      <c r="I189" s="28">
        <f t="shared" si="4"/>
        <v>30</v>
      </c>
      <c r="J189" s="28" t="str">
        <f>IFERROR(VLOOKUP(CONCATENATE(F189,H189),[1]Áreas!$E$8:$F$33,2,0)," ")</f>
        <v>Alto</v>
      </c>
      <c r="K189" s="28" t="s">
        <v>450</v>
      </c>
      <c r="L189" s="28" t="s">
        <v>63</v>
      </c>
      <c r="M189" s="28" t="s">
        <v>198</v>
      </c>
      <c r="N189" s="28" t="s">
        <v>242</v>
      </c>
      <c r="O189" s="28" t="s">
        <v>46</v>
      </c>
      <c r="P189" s="30">
        <f>IFERROR(VLOOKUP(O189,'[1]Parámetros Paula V'!$B$2:$D$6,2,0)," ")</f>
        <v>60</v>
      </c>
      <c r="Q189" s="30" t="s">
        <v>38</v>
      </c>
      <c r="R189" s="30">
        <f>IFERROR(VLOOKUP(Q189,'[1]Parámetros Paula V'!$B$7:$D$8,2,0)," ")</f>
        <v>100</v>
      </c>
      <c r="S189" s="30" t="s">
        <v>47</v>
      </c>
      <c r="T189" s="30">
        <f>IFERROR(VLOOKUP(S189,'[1]Parámetros Paula V'!$B$9:$D$10,2,0)," ")</f>
        <v>100</v>
      </c>
      <c r="U189" s="30" t="s">
        <v>38</v>
      </c>
      <c r="V189" s="30">
        <f>IFERROR(VLOOKUP(U189,'[1]Parámetros Paula V'!$B$11:$D$12,2,0)," ")</f>
        <v>100</v>
      </c>
      <c r="W189" s="30" t="s">
        <v>38</v>
      </c>
      <c r="X189" s="30">
        <f>IFERROR(VLOOKUP(W189,'[1]Parámetros Paula V'!$B$13:$D$16,2,0)," ")</f>
        <v>100</v>
      </c>
      <c r="Y189" s="30">
        <f>IFERROR((R189*'[1]Parámetros Paula V'!$D$7)+(T189*'[1]Parámetros Paula V'!$D$9)+(V189*'[1]Parámetros Paula V'!$D$11)+(X189*'[1]Parámetros Paula V'!$D$13)," ")</f>
        <v>100</v>
      </c>
      <c r="Z189" s="30" t="s">
        <v>38</v>
      </c>
      <c r="AA189" s="30">
        <f>IFERROR(VLOOKUP(Z189,'[1]Parámetros Paula V'!$B$18:$D$20,2,0)," ")</f>
        <v>100</v>
      </c>
      <c r="AB189" s="30" t="s">
        <v>39</v>
      </c>
      <c r="AC189" s="30">
        <f>IFERROR(IF(Q189="No",20,VLOOKUP(AB189,'[1]Parámetros Paula V'!$B$23:$D$27,2,0))," ")</f>
        <v>100</v>
      </c>
      <c r="AD189" s="30" t="s">
        <v>40</v>
      </c>
      <c r="AE189" s="30">
        <f>IFERROR(VLOOKUP(AD189,'[1]Parámetros Paula V'!$B$29:$D$31,2,0)," ")</f>
        <v>80</v>
      </c>
      <c r="AF189" s="30" t="s">
        <v>41</v>
      </c>
      <c r="AG189" s="30">
        <f>IFERROR(VLOOKUP(AF189,'[1]Parámetros Paula V'!$B$34:$D$36,2,0)," ")</f>
        <v>40</v>
      </c>
      <c r="AH189" s="30" t="s">
        <v>50</v>
      </c>
      <c r="AI189" s="30">
        <f>IFERROR(VLOOKUP(AH189,'[1]Parámetros Paula V'!$B$38:$D$41,2,0)," ")</f>
        <v>40</v>
      </c>
      <c r="AJ189" s="30" t="s">
        <v>51</v>
      </c>
      <c r="AK189" s="30">
        <f>IFERROR(VLOOKUP(AJ189,'[1]Parámetros Paula V'!$B$43:$D$45,2,0)," ")</f>
        <v>100</v>
      </c>
      <c r="AL189" s="30" t="s">
        <v>38</v>
      </c>
      <c r="AM189" s="30">
        <f>IFERROR(VLOOKUP(AL189,'[1]Parámetros Paula V'!$B$46:$D$50,2,0)," ")</f>
        <v>100</v>
      </c>
      <c r="AN189" s="30">
        <f>IFERROR(IF(Q189="No",20,(AE189*'[1]Parámetros Paula V'!$D$29)+(AG189*'[1]Parámetros Paula V'!$D$34)+(AI189*'[1]Parámetros Paula V'!$D$38)+(AK189*'[1]Parámetros Paula V'!$D$43)+(AM189*'[1]Parámetros Paula V'!$D$49))," ")</f>
        <v>79</v>
      </c>
      <c r="AO189" s="30">
        <f t="shared" si="5"/>
        <v>87.8</v>
      </c>
      <c r="AP189" s="28" t="str">
        <f>IF(AO189=" "," ",IF(AO189&lt;='[1]Parámetros Paula V'!$C$53,'[1]Parámetros Paula V'!$A$53,IF(AO189&lt;='[1]Parámetros Paula V'!$C$54,'[1]Parámetros Paula V'!$A$54,IF(AO189&lt;='[1]Parámetros Paula V'!$C$55,'[1]Parámetros Paula V'!$A$55,IF(AO189&lt;='[1]Parámetros Paula V'!$C$56,'[1]Parámetros Paula V'!$A$56,'[1]Parámetros Paula V'!$A$57)))))</f>
        <v>El control es óptimo, efectivo, eficiente, económicamente viable y ejecutándose adecuadamente.</v>
      </c>
      <c r="AQ189" s="31"/>
      <c r="AR189" s="32"/>
      <c r="AS189" s="32"/>
      <c r="AT189" s="31" t="s">
        <v>451</v>
      </c>
    </row>
    <row r="190" spans="1:46" ht="126.75" customHeight="1" x14ac:dyDescent="0.2">
      <c r="A190" s="2" t="s">
        <v>439</v>
      </c>
      <c r="B190" s="28" t="s">
        <v>440</v>
      </c>
      <c r="C190" s="33" t="s">
        <v>309</v>
      </c>
      <c r="D190" s="34">
        <v>45463</v>
      </c>
      <c r="E190" s="28">
        <v>3</v>
      </c>
      <c r="F190" s="28" t="str">
        <f>VLOOKUP(E190,[1]Áreas!$D$1:$E$6,2,0)</f>
        <v>Posible</v>
      </c>
      <c r="G190" s="28">
        <v>10</v>
      </c>
      <c r="H190" s="28" t="str">
        <f>VLOOKUP(G190,[1]Áreas!$I$1:$J$6,2,0)</f>
        <v>Mayor</v>
      </c>
      <c r="I190" s="28">
        <f t="shared" si="4"/>
        <v>30</v>
      </c>
      <c r="J190" s="28" t="str">
        <f>IFERROR(VLOOKUP(CONCATENATE(F190,H190),[1]Áreas!$E$8:$F$33,2,0)," ")</f>
        <v>Alto</v>
      </c>
      <c r="K190" s="28" t="s">
        <v>841</v>
      </c>
      <c r="L190" s="28" t="s">
        <v>63</v>
      </c>
      <c r="M190" s="28" t="s">
        <v>115</v>
      </c>
      <c r="N190" s="28" t="s">
        <v>309</v>
      </c>
      <c r="O190" s="28" t="s">
        <v>58</v>
      </c>
      <c r="P190" s="30">
        <f>IFERROR(VLOOKUP(O190,'[1]Parámetros Paula V'!$B$2:$D$6,2,0)," ")</f>
        <v>100</v>
      </c>
      <c r="Q190" s="30" t="s">
        <v>38</v>
      </c>
      <c r="R190" s="30">
        <f>IFERROR(VLOOKUP(Q190,'[1]Parámetros Paula V'!$B$7:$D$8,2,0)," ")</f>
        <v>100</v>
      </c>
      <c r="S190" s="30" t="s">
        <v>38</v>
      </c>
      <c r="T190" s="30">
        <f>IFERROR(VLOOKUP(S190,'[1]Parámetros Paula V'!$B$9:$D$10,2,0)," ")</f>
        <v>20</v>
      </c>
      <c r="U190" s="30" t="s">
        <v>38</v>
      </c>
      <c r="V190" s="30">
        <f>IFERROR(VLOOKUP(U190,'[1]Parámetros Paula V'!$B$11:$D$12,2,0)," ")</f>
        <v>100</v>
      </c>
      <c r="W190" s="30" t="s">
        <v>38</v>
      </c>
      <c r="X190" s="30">
        <f>IFERROR(VLOOKUP(W190,'[1]Parámetros Paula V'!$B$13:$D$16,2,0)," ")</f>
        <v>100</v>
      </c>
      <c r="Y190" s="30">
        <f>IFERROR((R190*'[1]Parámetros Paula V'!$D$7)+(T190*'[1]Parámetros Paula V'!$D$9)+(V190*'[1]Parámetros Paula V'!$D$11)+(X190*'[1]Parámetros Paula V'!$D$13)," ")</f>
        <v>72</v>
      </c>
      <c r="Z190" s="30" t="s">
        <v>38</v>
      </c>
      <c r="AA190" s="30">
        <f>IFERROR(VLOOKUP(Z190,'[1]Parámetros Paula V'!$B$18:$D$20,2,0)," ")</f>
        <v>100</v>
      </c>
      <c r="AB190" s="30" t="s">
        <v>39</v>
      </c>
      <c r="AC190" s="30">
        <f>IFERROR(IF(Q190="No",20,VLOOKUP(AB190,'[1]Parámetros Paula V'!$B$23:$D$27,2,0))," ")</f>
        <v>100</v>
      </c>
      <c r="AD190" s="30" t="s">
        <v>40</v>
      </c>
      <c r="AE190" s="30">
        <f>IFERROR(VLOOKUP(AD190,'[1]Parámetros Paula V'!$B$29:$D$31,2,0)," ")</f>
        <v>80</v>
      </c>
      <c r="AF190" s="30" t="s">
        <v>55</v>
      </c>
      <c r="AG190" s="30">
        <f>IFERROR(VLOOKUP(AF190,'[1]Parámetros Paula V'!$B$34:$D$36,2,0)," ")</f>
        <v>80</v>
      </c>
      <c r="AH190" s="30" t="s">
        <v>42</v>
      </c>
      <c r="AI190" s="30">
        <f>IFERROR(VLOOKUP(AH190,'[1]Parámetros Paula V'!$B$38:$D$41,2,0)," ")</f>
        <v>80</v>
      </c>
      <c r="AJ190" s="30" t="s">
        <v>51</v>
      </c>
      <c r="AK190" s="30">
        <f>IFERROR(VLOOKUP(AJ190,'[1]Parámetros Paula V'!$B$43:$D$45,2,0)," ")</f>
        <v>100</v>
      </c>
      <c r="AL190" s="30" t="s">
        <v>38</v>
      </c>
      <c r="AM190" s="30">
        <f>IFERROR(VLOOKUP(AL190,'[1]Parámetros Paula V'!$B$46:$D$50,2,0)," ")</f>
        <v>100</v>
      </c>
      <c r="AN190" s="30">
        <f>IFERROR(IF(Q190="No",20,(AE190*'[1]Parámetros Paula V'!$D$29)+(AG190*'[1]Parámetros Paula V'!$D$34)+(AI190*'[1]Parámetros Paula V'!$D$38)+(AK190*'[1]Parámetros Paula V'!$D$43)+(AM190*'[1]Parámetros Paula V'!$D$49))," ")</f>
        <v>92</v>
      </c>
      <c r="AO190" s="30">
        <f t="shared" si="5"/>
        <v>92.8</v>
      </c>
      <c r="AP190" s="28" t="str">
        <f>IF(AO190=" "," ",IF(AO190&lt;='[1]Parámetros Paula V'!$C$53,'[1]Parámetros Paula V'!$A$53,IF(AO190&lt;='[1]Parámetros Paula V'!$C$54,'[1]Parámetros Paula V'!$A$54,IF(AO190&lt;='[1]Parámetros Paula V'!$C$55,'[1]Parámetros Paula V'!$A$55,IF(AO190&lt;='[1]Parámetros Paula V'!$C$56,'[1]Parámetros Paula V'!$A$56,'[1]Parámetros Paula V'!$A$57)))))</f>
        <v>El control es óptimo, efectivo, eficiente, económicamente viable y ejecutándose adecuadamente.</v>
      </c>
      <c r="AQ190" s="31"/>
      <c r="AR190" s="32"/>
      <c r="AS190" s="32"/>
      <c r="AT190" s="31" t="s">
        <v>842</v>
      </c>
    </row>
    <row r="191" spans="1:46" ht="84.75" customHeight="1" x14ac:dyDescent="0.2">
      <c r="A191" s="2" t="s">
        <v>439</v>
      </c>
      <c r="B191" s="28" t="s">
        <v>440</v>
      </c>
      <c r="C191" s="33" t="s">
        <v>309</v>
      </c>
      <c r="D191" s="34">
        <v>45463</v>
      </c>
      <c r="E191" s="28">
        <v>3</v>
      </c>
      <c r="F191" s="28" t="str">
        <f>VLOOKUP(E191,[1]Áreas!$D$1:$E$6,2,0)</f>
        <v>Posible</v>
      </c>
      <c r="G191" s="28">
        <v>10</v>
      </c>
      <c r="H191" s="28" t="str">
        <f>VLOOKUP(G191,[1]Áreas!$I$1:$J$6,2,0)</f>
        <v>Mayor</v>
      </c>
      <c r="I191" s="28">
        <f t="shared" si="4"/>
        <v>30</v>
      </c>
      <c r="J191" s="28" t="str">
        <f>IFERROR(VLOOKUP(CONCATENATE(F191,H191),[1]Áreas!$E$8:$F$33,2,0)," ")</f>
        <v>Alto</v>
      </c>
      <c r="K191" s="28" t="s">
        <v>452</v>
      </c>
      <c r="L191" s="28" t="s">
        <v>63</v>
      </c>
      <c r="M191" s="28" t="s">
        <v>115</v>
      </c>
      <c r="N191" s="28" t="s">
        <v>309</v>
      </c>
      <c r="O191" s="28" t="s">
        <v>37</v>
      </c>
      <c r="P191" s="30">
        <f>IFERROR(VLOOKUP(O191,'[1]Parámetros Paula V'!$B$2:$D$6,2,0)," ")</f>
        <v>80</v>
      </c>
      <c r="Q191" s="30" t="s">
        <v>47</v>
      </c>
      <c r="R191" s="30">
        <f>IFERROR(VLOOKUP(Q191,'[1]Parámetros Paula V'!$B$7:$D$8,2,0)," ")</f>
        <v>20</v>
      </c>
      <c r="S191" s="30" t="s">
        <v>38</v>
      </c>
      <c r="T191" s="30">
        <f>IFERROR(VLOOKUP(S191,'[1]Parámetros Paula V'!$B$9:$D$10,2,0)," ")</f>
        <v>20</v>
      </c>
      <c r="U191" s="30" t="s">
        <v>38</v>
      </c>
      <c r="V191" s="30">
        <f>IFERROR(VLOOKUP(U191,'[1]Parámetros Paula V'!$B$11:$D$12,2,0)," ")</f>
        <v>100</v>
      </c>
      <c r="W191" s="30" t="s">
        <v>47</v>
      </c>
      <c r="X191" s="30">
        <f>IFERROR(VLOOKUP(W191,'[1]Parámetros Paula V'!$B$13:$D$16,2,0)," ")</f>
        <v>20</v>
      </c>
      <c r="Y191" s="30">
        <f>IFERROR((R191*'[1]Parámetros Paula V'!$D$7)+(T191*'[1]Parámetros Paula V'!$D$9)+(V191*'[1]Parámetros Paula V'!$D$11)+(X191*'[1]Parámetros Paula V'!$D$13)," ")</f>
        <v>28</v>
      </c>
      <c r="Z191" s="30" t="s">
        <v>38</v>
      </c>
      <c r="AA191" s="30">
        <f>IFERROR(VLOOKUP(Z191,'[1]Parámetros Paula V'!$B$18:$D$20,2,0)," ")</f>
        <v>100</v>
      </c>
      <c r="AB191" s="30" t="s">
        <v>54</v>
      </c>
      <c r="AC191" s="30">
        <f>IFERROR(IF(Q191="No",20,VLOOKUP(AB191,'[1]Parámetros Paula V'!$B$23:$D$27,2,0))," ")</f>
        <v>20</v>
      </c>
      <c r="AD191" s="30" t="s">
        <v>40</v>
      </c>
      <c r="AE191" s="30">
        <f>IFERROR(VLOOKUP(AD191,'[1]Parámetros Paula V'!$B$29:$D$31,2,0)," ")</f>
        <v>80</v>
      </c>
      <c r="AF191" s="30" t="s">
        <v>41</v>
      </c>
      <c r="AG191" s="30">
        <f>IFERROR(VLOOKUP(AF191,'[1]Parámetros Paula V'!$B$34:$D$36,2,0)," ")</f>
        <v>40</v>
      </c>
      <c r="AH191" s="30" t="s">
        <v>42</v>
      </c>
      <c r="AI191" s="30">
        <f>IFERROR(VLOOKUP(AH191,'[1]Parámetros Paula V'!$B$38:$D$41,2,0)," ")</f>
        <v>80</v>
      </c>
      <c r="AJ191" s="30" t="s">
        <v>43</v>
      </c>
      <c r="AK191" s="30">
        <f>IFERROR(VLOOKUP(AJ191,'[1]Parámetros Paula V'!$B$43:$D$45,2,0)," ")</f>
        <v>80</v>
      </c>
      <c r="AL191" s="30" t="s">
        <v>38</v>
      </c>
      <c r="AM191" s="30">
        <f>IFERROR(VLOOKUP(AL191,'[1]Parámetros Paula V'!$B$46:$D$50,2,0)," ")</f>
        <v>100</v>
      </c>
      <c r="AN191" s="30">
        <f>IFERROR(IF(Q191="No",20,(AE191*'[1]Parámetros Paula V'!$D$29)+(AG191*'[1]Parámetros Paula V'!$D$34)+(AI191*'[1]Parámetros Paula V'!$D$38)+(AK191*'[1]Parámetros Paula V'!$D$43)+(AM191*'[1]Parámetros Paula V'!$D$49))," ")</f>
        <v>20</v>
      </c>
      <c r="AO191" s="30">
        <f t="shared" si="5"/>
        <v>49.6</v>
      </c>
      <c r="AP191" s="28" t="str">
        <f>IF(AO191=" "," ",IF(AO191&lt;='[1]Parámetros Paula V'!$C$53,'[1]Parámetros Paula V'!$A$53,IF(AO191&lt;='[1]Parámetros Paula V'!$C$54,'[1]Parámetros Paula V'!$A$54,IF(AO191&lt;='[1]Parámetros Paula V'!$C$55,'[1]Parámetros Paula V'!$A$55,IF(AO191&lt;='[1]Parámetros Paula V'!$C$56,'[1]Parámetros Paula V'!$A$56,'[1]Parámetros Paula V'!$A$57)))))</f>
        <v>El control cumple parcialmente el objetivo de mitigación del riesgo, el diseño y/o ejecución del control requiere mejoras. Se debe establecer planes de mejoramiento a mediano plazo</v>
      </c>
      <c r="AQ191" s="31" t="s">
        <v>453</v>
      </c>
      <c r="AR191" s="32"/>
      <c r="AS191" s="32">
        <v>45657</v>
      </c>
      <c r="AT191" s="31" t="s">
        <v>454</v>
      </c>
    </row>
    <row r="192" spans="1:46" ht="85.5" x14ac:dyDescent="0.2">
      <c r="A192" s="2" t="s">
        <v>455</v>
      </c>
      <c r="B192" s="28" t="s">
        <v>456</v>
      </c>
      <c r="C192" s="33" t="s">
        <v>204</v>
      </c>
      <c r="D192" s="34">
        <v>45468</v>
      </c>
      <c r="E192" s="28">
        <v>4</v>
      </c>
      <c r="F192" s="28" t="str">
        <f>VLOOKUP(E192,[1]Áreas!$D$1:$E$6,2,0)</f>
        <v>Probable</v>
      </c>
      <c r="G192" s="28">
        <v>10</v>
      </c>
      <c r="H192" s="28" t="str">
        <f>VLOOKUP(G192,[1]Áreas!$I$1:$J$6,2,0)</f>
        <v>Mayor</v>
      </c>
      <c r="I192" s="28">
        <f t="shared" si="4"/>
        <v>40</v>
      </c>
      <c r="J192" s="28" t="str">
        <f>IFERROR(VLOOKUP(CONCATENATE(F192,H192),[1]Áreas!$E$8:$F$33,2,0)," ")</f>
        <v>Extremo</v>
      </c>
      <c r="K192" s="28" t="s">
        <v>843</v>
      </c>
      <c r="L192" s="28" t="s">
        <v>63</v>
      </c>
      <c r="M192" s="28" t="s">
        <v>115</v>
      </c>
      <c r="N192" s="28" t="s">
        <v>204</v>
      </c>
      <c r="O192" s="28" t="s">
        <v>37</v>
      </c>
      <c r="P192" s="30">
        <f>IFERROR(VLOOKUP(O192,'[1]Parámetros Paula V'!$B$2:$D$6,2,0)," ")</f>
        <v>80</v>
      </c>
      <c r="Q192" s="30" t="s">
        <v>38</v>
      </c>
      <c r="R192" s="30">
        <f>IFERROR(VLOOKUP(Q192,'[1]Parámetros Paula V'!$B$7:$D$8,2,0)," ")</f>
        <v>100</v>
      </c>
      <c r="S192" s="30" t="s">
        <v>38</v>
      </c>
      <c r="T192" s="30">
        <f>IFERROR(VLOOKUP(S192,'[1]Parámetros Paula V'!$B$9:$D$10,2,0)," ")</f>
        <v>20</v>
      </c>
      <c r="U192" s="30" t="s">
        <v>38</v>
      </c>
      <c r="V192" s="30">
        <f>IFERROR(VLOOKUP(U192,'[1]Parámetros Paula V'!$B$11:$D$12,2,0)," ")</f>
        <v>100</v>
      </c>
      <c r="W192" s="30" t="s">
        <v>48</v>
      </c>
      <c r="X192" s="30">
        <f>IFERROR(VLOOKUP(W192,'[1]Parámetros Paula V'!$B$13:$D$16,2,0)," ")</f>
        <v>40</v>
      </c>
      <c r="Y192" s="30">
        <f>IFERROR((R192*'[1]Parámetros Paula V'!$D$7)+(T192*'[1]Parámetros Paula V'!$D$9)+(V192*'[1]Parámetros Paula V'!$D$11)+(X192*'[1]Parámetros Paula V'!$D$13)," ")</f>
        <v>57</v>
      </c>
      <c r="Z192" s="30" t="s">
        <v>38</v>
      </c>
      <c r="AA192" s="30">
        <f>IFERROR(VLOOKUP(Z192,'[1]Parámetros Paula V'!$B$18:$D$20,2,0)," ")</f>
        <v>100</v>
      </c>
      <c r="AB192" s="30" t="s">
        <v>39</v>
      </c>
      <c r="AC192" s="30">
        <f>IFERROR(IF(Q192="No",20,VLOOKUP(AB192,'[1]Parámetros Paula V'!$B$23:$D$27,2,0))," ")</f>
        <v>100</v>
      </c>
      <c r="AD192" s="30" t="s">
        <v>40</v>
      </c>
      <c r="AE192" s="30">
        <f>IFERROR(VLOOKUP(AD192,'[1]Parámetros Paula V'!$B$29:$D$31,2,0)," ")</f>
        <v>80</v>
      </c>
      <c r="AF192" s="30" t="s">
        <v>41</v>
      </c>
      <c r="AG192" s="30">
        <f>IFERROR(VLOOKUP(AF192,'[1]Parámetros Paula V'!$B$34:$D$36,2,0)," ")</f>
        <v>40</v>
      </c>
      <c r="AH192" s="30" t="s">
        <v>50</v>
      </c>
      <c r="AI192" s="30">
        <f>IFERROR(VLOOKUP(AH192,'[1]Parámetros Paula V'!$B$38:$D$41,2,0)," ")</f>
        <v>40</v>
      </c>
      <c r="AJ192" s="30" t="s">
        <v>43</v>
      </c>
      <c r="AK192" s="30">
        <f>IFERROR(VLOOKUP(AJ192,'[1]Parámetros Paula V'!$B$43:$D$45,2,0)," ")</f>
        <v>80</v>
      </c>
      <c r="AL192" s="30" t="s">
        <v>38</v>
      </c>
      <c r="AM192" s="30">
        <f>IFERROR(VLOOKUP(AL192,'[1]Parámetros Paula V'!$B$46:$D$50,2,0)," ")</f>
        <v>100</v>
      </c>
      <c r="AN192" s="30">
        <f>IFERROR(IF(Q192="No",20,(AE192*'[1]Parámetros Paula V'!$D$29)+(AG192*'[1]Parámetros Paula V'!$D$34)+(AI192*'[1]Parámetros Paula V'!$D$38)+(AK192*'[1]Parámetros Paula V'!$D$43)+(AM192*'[1]Parámetros Paula V'!$D$49))," ")</f>
        <v>69</v>
      </c>
      <c r="AO192" s="30">
        <f t="shared" si="5"/>
        <v>81.2</v>
      </c>
      <c r="AP192" s="28" t="str">
        <f>IF(AO192=" "," ",IF(AO192&lt;='[1]Parámetros Paula V'!$C$53,'[1]Parámetros Paula V'!$A$53,IF(AO192&lt;='[1]Parámetros Paula V'!$C$54,'[1]Parámetros Paula V'!$A$54,IF(AO192&lt;='[1]Parámetros Paula V'!$C$55,'[1]Parámetros Paula V'!$A$55,IF(AO192&lt;='[1]Parámetros Paula V'!$C$56,'[1]Parámetros Paula V'!$A$56,'[1]Parámetros Paula V'!$A$57)))))</f>
        <v>El control es óptimo, efectivo, eficiente, económicamente viable y ejecutándose adecuadamente.</v>
      </c>
      <c r="AQ192" s="31"/>
      <c r="AR192" s="32"/>
      <c r="AS192" s="32"/>
      <c r="AT192" s="31" t="s">
        <v>457</v>
      </c>
    </row>
    <row r="193" spans="1:46" ht="85.5" x14ac:dyDescent="0.2">
      <c r="A193" s="2" t="s">
        <v>455</v>
      </c>
      <c r="B193" s="28" t="s">
        <v>456</v>
      </c>
      <c r="C193" s="33" t="s">
        <v>458</v>
      </c>
      <c r="D193" s="34">
        <v>45462</v>
      </c>
      <c r="E193" s="28">
        <v>4</v>
      </c>
      <c r="F193" s="28" t="str">
        <f>VLOOKUP(E193,[1]Áreas!$D$1:$E$6,2,0)</f>
        <v>Probable</v>
      </c>
      <c r="G193" s="28">
        <v>10</v>
      </c>
      <c r="H193" s="28" t="str">
        <f>VLOOKUP(G193,[1]Áreas!$I$1:$J$6,2,0)</f>
        <v>Mayor</v>
      </c>
      <c r="I193" s="28">
        <f t="shared" si="4"/>
        <v>40</v>
      </c>
      <c r="J193" s="28" t="str">
        <f>IFERROR(VLOOKUP(CONCATENATE(F193,H193),[1]Áreas!$E$8:$F$33,2,0)," ")</f>
        <v>Extremo</v>
      </c>
      <c r="K193" s="28" t="s">
        <v>459</v>
      </c>
      <c r="L193" s="28" t="s">
        <v>63</v>
      </c>
      <c r="M193" s="28" t="s">
        <v>115</v>
      </c>
      <c r="N193" s="28" t="s">
        <v>458</v>
      </c>
      <c r="O193" s="28" t="s">
        <v>58</v>
      </c>
      <c r="P193" s="30">
        <f>IFERROR(VLOOKUP(O193,'[1]Parámetros Paula V'!$B$2:$D$6,2,0)," ")</f>
        <v>100</v>
      </c>
      <c r="Q193" s="30" t="s">
        <v>38</v>
      </c>
      <c r="R193" s="30">
        <f>IFERROR(VLOOKUP(Q193,'[1]Parámetros Paula V'!$B$7:$D$8,2,0)," ")</f>
        <v>100</v>
      </c>
      <c r="S193" s="30" t="s">
        <v>38</v>
      </c>
      <c r="T193" s="30">
        <f>IFERROR(VLOOKUP(S193,'[1]Parámetros Paula V'!$B$9:$D$10,2,0)," ")</f>
        <v>20</v>
      </c>
      <c r="U193" s="30" t="s">
        <v>38</v>
      </c>
      <c r="V193" s="30">
        <f>IFERROR(VLOOKUP(U193,'[1]Parámetros Paula V'!$B$11:$D$12,2,0)," ")</f>
        <v>100</v>
      </c>
      <c r="W193" s="30" t="s">
        <v>38</v>
      </c>
      <c r="X193" s="30">
        <f>IFERROR(VLOOKUP(W193,'[1]Parámetros Paula V'!$B$13:$D$16,2,0)," ")</f>
        <v>100</v>
      </c>
      <c r="Y193" s="30">
        <f>IFERROR((R193*'[1]Parámetros Paula V'!$D$7)+(T193*'[1]Parámetros Paula V'!$D$9)+(V193*'[1]Parámetros Paula V'!$D$11)+(X193*'[1]Parámetros Paula V'!$D$13)," ")</f>
        <v>72</v>
      </c>
      <c r="Z193" s="30" t="s">
        <v>38</v>
      </c>
      <c r="AA193" s="30">
        <f>IFERROR(VLOOKUP(Z193,'[1]Parámetros Paula V'!$B$18:$D$20,2,0)," ")</f>
        <v>100</v>
      </c>
      <c r="AB193" s="30" t="s">
        <v>52</v>
      </c>
      <c r="AC193" s="30">
        <f>IFERROR(IF(Q193="No",20,VLOOKUP(AB193,'[1]Parámetros Paula V'!$B$23:$D$27,2,0))," ")</f>
        <v>60</v>
      </c>
      <c r="AD193" s="30" t="s">
        <v>40</v>
      </c>
      <c r="AE193" s="30">
        <f>IFERROR(VLOOKUP(AD193,'[1]Parámetros Paula V'!$B$29:$D$31,2,0)," ")</f>
        <v>80</v>
      </c>
      <c r="AF193" s="30" t="s">
        <v>55</v>
      </c>
      <c r="AG193" s="30">
        <f>IFERROR(VLOOKUP(AF193,'[1]Parámetros Paula V'!$B$34:$D$36,2,0)," ")</f>
        <v>80</v>
      </c>
      <c r="AH193" s="30" t="s">
        <v>50</v>
      </c>
      <c r="AI193" s="30">
        <f>IFERROR(VLOOKUP(AH193,'[1]Parámetros Paula V'!$B$38:$D$41,2,0)," ")</f>
        <v>40</v>
      </c>
      <c r="AJ193" s="30" t="s">
        <v>97</v>
      </c>
      <c r="AK193" s="30">
        <f>IFERROR(VLOOKUP(AJ193,'[1]Parámetros Paula V'!$B$43:$D$45,2,0)," ")</f>
        <v>40</v>
      </c>
      <c r="AL193" s="30" t="s">
        <v>38</v>
      </c>
      <c r="AM193" s="30">
        <f>IFERROR(VLOOKUP(AL193,'[1]Parámetros Paula V'!$B$46:$D$50,2,0)," ")</f>
        <v>100</v>
      </c>
      <c r="AN193" s="30">
        <f>IFERROR(IF(Q193="No",20,(AE193*'[1]Parámetros Paula V'!$D$29)+(AG193*'[1]Parámetros Paula V'!$D$34)+(AI193*'[1]Parámetros Paula V'!$D$38)+(AK193*'[1]Parámetros Paula V'!$D$43)+(AM193*'[1]Parámetros Paula V'!$D$49))," ")</f>
        <v>52</v>
      </c>
      <c r="AO193" s="30">
        <f t="shared" si="5"/>
        <v>76.8</v>
      </c>
      <c r="AP193" s="28" t="str">
        <f>IF(AO193=" "," ",IF(AO193&lt;='[1]Parámetros Paula V'!$C$53,'[1]Parámetros Paula V'!$A$53,IF(AO193&lt;='[1]Parámetros Paula V'!$C$54,'[1]Parámetros Paula V'!$A$54,IF(AO193&lt;='[1]Parámetros Paula V'!$C$55,'[1]Parámetros Paula V'!$A$55,IF(AO193&lt;='[1]Parámetros Paula V'!$C$56,'[1]Parámetros Paula V'!$A$56,'[1]Parámetros Paula V'!$A$57)))))</f>
        <v>El control está diseñado y ejecutándose adecuadamente, cumple con la mitigación del riesgo. Se debe establecer planes de mejora puntuales dirigidas a su mantenimiento</v>
      </c>
      <c r="AQ193" s="31" t="s">
        <v>460</v>
      </c>
      <c r="AR193" s="32"/>
      <c r="AS193" s="32">
        <v>45626</v>
      </c>
      <c r="AT193" s="31" t="s">
        <v>844</v>
      </c>
    </row>
    <row r="194" spans="1:46" ht="85.5" x14ac:dyDescent="0.2">
      <c r="A194" s="2" t="s">
        <v>455</v>
      </c>
      <c r="B194" s="28" t="s">
        <v>456</v>
      </c>
      <c r="C194" s="33" t="s">
        <v>106</v>
      </c>
      <c r="D194" s="34">
        <v>45482</v>
      </c>
      <c r="E194" s="28">
        <v>4</v>
      </c>
      <c r="F194" s="28" t="s">
        <v>461</v>
      </c>
      <c r="G194" s="28">
        <v>10</v>
      </c>
      <c r="H194" s="28" t="s">
        <v>108</v>
      </c>
      <c r="I194" s="28">
        <f t="shared" si="4"/>
        <v>40</v>
      </c>
      <c r="J194" s="28" t="str">
        <f>IFERROR(VLOOKUP(CONCATENATE(F194,H194),[1]Áreas!$E$8:$F$33,2,0)," ")</f>
        <v>Extremo</v>
      </c>
      <c r="K194" s="28" t="s">
        <v>845</v>
      </c>
      <c r="L194" s="28" t="s">
        <v>63</v>
      </c>
      <c r="M194" s="28" t="s">
        <v>36</v>
      </c>
      <c r="N194" s="28" t="s">
        <v>106</v>
      </c>
      <c r="O194" s="28" t="s">
        <v>37</v>
      </c>
      <c r="P194" s="30">
        <v>80</v>
      </c>
      <c r="Q194" s="30" t="s">
        <v>38</v>
      </c>
      <c r="R194" s="30">
        <v>100</v>
      </c>
      <c r="S194" s="30" t="s">
        <v>38</v>
      </c>
      <c r="T194" s="30">
        <v>20</v>
      </c>
      <c r="U194" s="30" t="s">
        <v>38</v>
      </c>
      <c r="V194" s="30">
        <v>100</v>
      </c>
      <c r="W194" s="30" t="s">
        <v>48</v>
      </c>
      <c r="X194" s="30">
        <v>40</v>
      </c>
      <c r="Y194" s="30">
        <v>57</v>
      </c>
      <c r="Z194" s="30" t="s">
        <v>38</v>
      </c>
      <c r="AA194" s="30">
        <v>100</v>
      </c>
      <c r="AB194" s="30" t="s">
        <v>39</v>
      </c>
      <c r="AC194" s="30">
        <v>100</v>
      </c>
      <c r="AD194" s="30" t="s">
        <v>40</v>
      </c>
      <c r="AE194" s="30">
        <v>80</v>
      </c>
      <c r="AF194" s="30" t="s">
        <v>41</v>
      </c>
      <c r="AG194" s="30">
        <v>40</v>
      </c>
      <c r="AH194" s="30" t="s">
        <v>42</v>
      </c>
      <c r="AI194" s="30">
        <v>80</v>
      </c>
      <c r="AJ194" s="30" t="s">
        <v>51</v>
      </c>
      <c r="AK194" s="30">
        <v>100</v>
      </c>
      <c r="AL194" s="30" t="s">
        <v>38</v>
      </c>
      <c r="AM194" s="30">
        <v>100</v>
      </c>
      <c r="AN194" s="30">
        <v>89</v>
      </c>
      <c r="AO194" s="30">
        <f t="shared" si="5"/>
        <v>85.2</v>
      </c>
      <c r="AP194" s="28" t="s">
        <v>109</v>
      </c>
      <c r="AQ194" s="31"/>
      <c r="AR194" s="32"/>
      <c r="AS194" s="32"/>
      <c r="AT194" s="31" t="s">
        <v>846</v>
      </c>
    </row>
    <row r="195" spans="1:46" ht="171" x14ac:dyDescent="0.2">
      <c r="A195" s="2" t="s">
        <v>462</v>
      </c>
      <c r="B195" s="28" t="s">
        <v>463</v>
      </c>
      <c r="C195" s="33" t="s">
        <v>106</v>
      </c>
      <c r="D195" s="34">
        <v>45482</v>
      </c>
      <c r="E195" s="28">
        <v>4</v>
      </c>
      <c r="F195" s="28" t="str">
        <f>VLOOKUP(E195,[1]Áreas!$D$1:$E$6,2,0)</f>
        <v>Probable</v>
      </c>
      <c r="G195" s="28">
        <v>20</v>
      </c>
      <c r="H195" s="28" t="str">
        <f>VLOOKUP(G195,[1]Áreas!$I$1:$J$6,2,0)</f>
        <v>Severo</v>
      </c>
      <c r="I195" s="28">
        <f t="shared" si="4"/>
        <v>80</v>
      </c>
      <c r="J195" s="28" t="str">
        <f>IFERROR(VLOOKUP(CONCATENATE(F195,H195),[1]Áreas!$E$8:$F$33,2,0)," ")</f>
        <v>Extremo</v>
      </c>
      <c r="K195" s="28" t="s">
        <v>847</v>
      </c>
      <c r="L195" s="28" t="s">
        <v>63</v>
      </c>
      <c r="M195" s="28" t="s">
        <v>36</v>
      </c>
      <c r="N195" s="28" t="s">
        <v>106</v>
      </c>
      <c r="O195" s="28" t="s">
        <v>37</v>
      </c>
      <c r="P195" s="30">
        <f>IFERROR(VLOOKUP(O195,'[1]Parámetros Paula V'!$B$2:$D$6,2,0)," ")</f>
        <v>80</v>
      </c>
      <c r="Q195" s="30" t="s">
        <v>38</v>
      </c>
      <c r="R195" s="30">
        <f>IFERROR(VLOOKUP(Q195,'[1]Parámetros Paula V'!$B$7:$D$8,2,0)," ")</f>
        <v>100</v>
      </c>
      <c r="S195" s="30" t="s">
        <v>47</v>
      </c>
      <c r="T195" s="30">
        <f>IFERROR(VLOOKUP(S195,'[1]Parámetros Paula V'!$B$9:$D$10,2,0)," ")</f>
        <v>100</v>
      </c>
      <c r="U195" s="30" t="s">
        <v>38</v>
      </c>
      <c r="V195" s="30">
        <f>IFERROR(VLOOKUP(U195,'[1]Parámetros Paula V'!$B$11:$D$12,2,0)," ")</f>
        <v>100</v>
      </c>
      <c r="W195" s="30" t="s">
        <v>48</v>
      </c>
      <c r="X195" s="30">
        <f>IFERROR(VLOOKUP(W195,'[1]Parámetros Paula V'!$B$13:$D$16,2,0)," ")</f>
        <v>40</v>
      </c>
      <c r="Y195" s="30">
        <f>IFERROR((R195*'[1]Parámetros Paula V'!$D$7)+(T195*'[1]Parámetros Paula V'!$D$9)+(V195*'[1]Parámetros Paula V'!$D$11)+(X195*'[1]Parámetros Paula V'!$D$13)," ")</f>
        <v>85</v>
      </c>
      <c r="Z195" s="30" t="s">
        <v>38</v>
      </c>
      <c r="AA195" s="30">
        <f>IFERROR(VLOOKUP(Z195,'[1]Parámetros Paula V'!$B$18:$D$20,2,0)," ")</f>
        <v>100</v>
      </c>
      <c r="AB195" s="30" t="s">
        <v>39</v>
      </c>
      <c r="AC195" s="30">
        <f>IFERROR(IF(Q195="No",20,VLOOKUP(AB195,'[1]Parámetros Paula V'!$B$23:$D$27,2,0))," ")</f>
        <v>100</v>
      </c>
      <c r="AD195" s="30" t="s">
        <v>40</v>
      </c>
      <c r="AE195" s="30">
        <f>IFERROR(VLOOKUP(AD195,'[1]Parámetros Paula V'!$B$29:$D$31,2,0)," ")</f>
        <v>80</v>
      </c>
      <c r="AF195" s="30" t="s">
        <v>132</v>
      </c>
      <c r="AG195" s="30">
        <f>IFERROR(VLOOKUP(AF195,'[1]Parámetros Paula V'!$B$34:$D$36,2,0)," ")</f>
        <v>100</v>
      </c>
      <c r="AH195" s="30" t="s">
        <v>42</v>
      </c>
      <c r="AI195" s="30">
        <f>IFERROR(VLOOKUP(AH195,'[1]Parámetros Paula V'!$B$38:$D$41,2,0)," ")</f>
        <v>80</v>
      </c>
      <c r="AJ195" s="30" t="s">
        <v>43</v>
      </c>
      <c r="AK195" s="30">
        <f>IFERROR(VLOOKUP(AJ195,'[1]Parámetros Paula V'!$B$43:$D$45,2,0)," ")</f>
        <v>80</v>
      </c>
      <c r="AL195" s="30" t="s">
        <v>38</v>
      </c>
      <c r="AM195" s="30">
        <f>IFERROR(VLOOKUP(AL195,'[1]Parámetros Paula V'!$B$46:$D$50,2,0)," ")</f>
        <v>100</v>
      </c>
      <c r="AN195" s="30">
        <f>IFERROR(IF(Q195="No",20,(AE195*'[1]Parámetros Paula V'!$D$29)+(AG195*'[1]Parámetros Paula V'!$D$34)+(AI195*'[1]Parámetros Paula V'!$D$38)+(AK195*'[1]Parámetros Paula V'!$D$43)+(AM195*'[1]Parámetros Paula V'!$D$49))," ")</f>
        <v>83.5</v>
      </c>
      <c r="AO195" s="30">
        <f t="shared" si="5"/>
        <v>89.7</v>
      </c>
      <c r="AP195" s="28" t="str">
        <f>IF(AO195=" "," ",IF(AO195&lt;='[1]Parámetros Paula V'!$C$53,'[1]Parámetros Paula V'!$A$53,IF(AO195&lt;='[1]Parámetros Paula V'!$C$54,'[1]Parámetros Paula V'!$A$54,IF(AO195&lt;='[1]Parámetros Paula V'!$C$55,'[1]Parámetros Paula V'!$A$55,IF(AO195&lt;='[1]Parámetros Paula V'!$C$56,'[1]Parámetros Paula V'!$A$56,'[1]Parámetros Paula V'!$A$57)))))</f>
        <v>El control es óptimo, efectivo, eficiente, económicamente viable y ejecutándose adecuadamente.</v>
      </c>
      <c r="AQ195" s="31"/>
      <c r="AR195" s="32"/>
      <c r="AS195" s="32"/>
      <c r="AT195" s="31" t="s">
        <v>464</v>
      </c>
    </row>
    <row r="196" spans="1:46" ht="171" x14ac:dyDescent="0.2">
      <c r="A196" s="2" t="s">
        <v>462</v>
      </c>
      <c r="B196" s="28" t="s">
        <v>463</v>
      </c>
      <c r="C196" s="33" t="s">
        <v>106</v>
      </c>
      <c r="D196" s="34">
        <v>45482</v>
      </c>
      <c r="E196" s="28">
        <v>4</v>
      </c>
      <c r="F196" s="28" t="str">
        <f>VLOOKUP(E196,[1]Áreas!$D$1:$E$6,2,0)</f>
        <v>Probable</v>
      </c>
      <c r="G196" s="28">
        <v>20</v>
      </c>
      <c r="H196" s="28" t="str">
        <f>VLOOKUP(G196,[1]Áreas!$I$1:$J$6,2,0)</f>
        <v>Severo</v>
      </c>
      <c r="I196" s="28">
        <f t="shared" ref="I196:I259" si="6">+E196*G196</f>
        <v>80</v>
      </c>
      <c r="J196" s="28" t="str">
        <f>IFERROR(VLOOKUP(CONCATENATE(F196,H196),[1]Áreas!$E$8:$F$33,2,0)," ")</f>
        <v>Extremo</v>
      </c>
      <c r="K196" s="28" t="s">
        <v>682</v>
      </c>
      <c r="L196" s="28" t="s">
        <v>63</v>
      </c>
      <c r="M196" s="28" t="s">
        <v>36</v>
      </c>
      <c r="N196" s="28" t="s">
        <v>106</v>
      </c>
      <c r="O196" s="28" t="s">
        <v>37</v>
      </c>
      <c r="P196" s="30">
        <f>IFERROR(VLOOKUP(O196,'[1]Parámetros Paula V'!$B$2:$D$6,2,0)," ")</f>
        <v>80</v>
      </c>
      <c r="Q196" s="30" t="s">
        <v>38</v>
      </c>
      <c r="R196" s="30">
        <f>IFERROR(VLOOKUP(Q196,'[1]Parámetros Paula V'!$B$7:$D$8,2,0)," ")</f>
        <v>100</v>
      </c>
      <c r="S196" s="30" t="s">
        <v>38</v>
      </c>
      <c r="T196" s="30">
        <f>IFERROR(VLOOKUP(S196,'[1]Parámetros Paula V'!$B$9:$D$10,2,0)," ")</f>
        <v>20</v>
      </c>
      <c r="U196" s="30" t="s">
        <v>38</v>
      </c>
      <c r="V196" s="30">
        <f>IFERROR(VLOOKUP(U196,'[1]Parámetros Paula V'!$B$11:$D$12,2,0)," ")</f>
        <v>100</v>
      </c>
      <c r="W196" s="30" t="s">
        <v>137</v>
      </c>
      <c r="X196" s="30">
        <f>IFERROR(VLOOKUP(W196,'[1]Parámetros Paula V'!$B$13:$D$16,2,0)," ")</f>
        <v>60</v>
      </c>
      <c r="Y196" s="30">
        <f>IFERROR((R196*'[1]Parámetros Paula V'!$D$7)+(T196*'[1]Parámetros Paula V'!$D$9)+(V196*'[1]Parámetros Paula V'!$D$11)+(X196*'[1]Parámetros Paula V'!$D$13)," ")</f>
        <v>62</v>
      </c>
      <c r="Z196" s="30" t="s">
        <v>38</v>
      </c>
      <c r="AA196" s="30">
        <f>IFERROR(VLOOKUP(Z196,'[1]Parámetros Paula V'!$B$18:$D$20,2,0)," ")</f>
        <v>100</v>
      </c>
      <c r="AB196" s="30" t="s">
        <v>110</v>
      </c>
      <c r="AC196" s="30">
        <f>IFERROR(IF(Q196="No",20,VLOOKUP(AB196,'[1]Parámetros Paula V'!$B$23:$D$27,2,0))," ")</f>
        <v>80</v>
      </c>
      <c r="AD196" s="30" t="s">
        <v>40</v>
      </c>
      <c r="AE196" s="30">
        <f>IFERROR(VLOOKUP(AD196,'[1]Parámetros Paula V'!$B$29:$D$31,2,0)," ")</f>
        <v>80</v>
      </c>
      <c r="AF196" s="30" t="s">
        <v>41</v>
      </c>
      <c r="AG196" s="30">
        <f>IFERROR(VLOOKUP(AF196,'[1]Parámetros Paula V'!$B$34:$D$36,2,0)," ")</f>
        <v>40</v>
      </c>
      <c r="AH196" s="30" t="s">
        <v>42</v>
      </c>
      <c r="AI196" s="30">
        <f>IFERROR(VLOOKUP(AH196,'[1]Parámetros Paula V'!$B$38:$D$41,2,0)," ")</f>
        <v>80</v>
      </c>
      <c r="AJ196" s="30" t="s">
        <v>51</v>
      </c>
      <c r="AK196" s="30">
        <f>IFERROR(VLOOKUP(AJ196,'[1]Parámetros Paula V'!$B$43:$D$45,2,0)," ")</f>
        <v>100</v>
      </c>
      <c r="AL196" s="30" t="s">
        <v>38</v>
      </c>
      <c r="AM196" s="30">
        <f>IFERROR(VLOOKUP(AL196,'[1]Parámetros Paula V'!$B$46:$D$50,2,0)," ")</f>
        <v>100</v>
      </c>
      <c r="AN196" s="30">
        <f>IFERROR(IF(Q196="No",20,(AE196*'[1]Parámetros Paula V'!$D$29)+(AG196*'[1]Parámetros Paula V'!$D$34)+(AI196*'[1]Parámetros Paula V'!$D$38)+(AK196*'[1]Parámetros Paula V'!$D$43)+(AM196*'[1]Parámetros Paula V'!$D$49))," ")</f>
        <v>89</v>
      </c>
      <c r="AO196" s="30">
        <f t="shared" ref="AO196:AO259" si="7">IFERROR(AVERAGE(P196,Y196,AA196,AC196,AN196)," ")</f>
        <v>82.2</v>
      </c>
      <c r="AP196" s="28" t="str">
        <f>IF(AO196=" "," ",IF(AO196&lt;='[1]Parámetros Paula V'!$C$53,'[1]Parámetros Paula V'!$A$53,IF(AO196&lt;='[1]Parámetros Paula V'!$C$54,'[1]Parámetros Paula V'!$A$54,IF(AO196&lt;='[1]Parámetros Paula V'!$C$55,'[1]Parámetros Paula V'!$A$55,IF(AO196&lt;='[1]Parámetros Paula V'!$C$56,'[1]Parámetros Paula V'!$A$56,'[1]Parámetros Paula V'!$A$57)))))</f>
        <v>El control es óptimo, efectivo, eficiente, económicamente viable y ejecutándose adecuadamente.</v>
      </c>
      <c r="AQ196" s="31"/>
      <c r="AR196" s="32"/>
      <c r="AS196" s="32"/>
      <c r="AT196" s="31" t="s">
        <v>848</v>
      </c>
    </row>
    <row r="197" spans="1:46" ht="171" x14ac:dyDescent="0.2">
      <c r="A197" s="2" t="s">
        <v>462</v>
      </c>
      <c r="B197" s="28" t="s">
        <v>463</v>
      </c>
      <c r="C197" s="33" t="s">
        <v>106</v>
      </c>
      <c r="D197" s="34">
        <v>45482</v>
      </c>
      <c r="E197" s="28">
        <v>4</v>
      </c>
      <c r="F197" s="28" t="str">
        <f>VLOOKUP(E197,[1]Áreas!$D$1:$E$6,2,0)</f>
        <v>Probable</v>
      </c>
      <c r="G197" s="28">
        <v>20</v>
      </c>
      <c r="H197" s="28" t="str">
        <f>VLOOKUP(G197,[1]Áreas!$I$1:$J$6,2,0)</f>
        <v>Severo</v>
      </c>
      <c r="I197" s="28">
        <f t="shared" si="6"/>
        <v>80</v>
      </c>
      <c r="J197" s="28" t="str">
        <f>IFERROR(VLOOKUP(CONCATENATE(F197,H197),[1]Áreas!$E$8:$F$33,2,0)," ")</f>
        <v>Extremo</v>
      </c>
      <c r="K197" s="28" t="s">
        <v>683</v>
      </c>
      <c r="L197" s="28" t="s">
        <v>63</v>
      </c>
      <c r="M197" s="28" t="s">
        <v>36</v>
      </c>
      <c r="N197" s="28" t="s">
        <v>106</v>
      </c>
      <c r="O197" s="28" t="s">
        <v>37</v>
      </c>
      <c r="P197" s="30">
        <f>IFERROR(VLOOKUP(O197,'[1]Parámetros Paula V'!$B$2:$D$6,2,0)," ")</f>
        <v>80</v>
      </c>
      <c r="Q197" s="30" t="s">
        <v>38</v>
      </c>
      <c r="R197" s="30">
        <f>IFERROR(VLOOKUP(Q197,'[1]Parámetros Paula V'!$B$7:$D$8,2,0)," ")</f>
        <v>100</v>
      </c>
      <c r="S197" s="30" t="s">
        <v>47</v>
      </c>
      <c r="T197" s="30">
        <f>IFERROR(VLOOKUP(S197,'[1]Parámetros Paula V'!$B$9:$D$10,2,0)," ")</f>
        <v>100</v>
      </c>
      <c r="U197" s="30" t="s">
        <v>38</v>
      </c>
      <c r="V197" s="30">
        <f>IFERROR(VLOOKUP(U197,'[1]Parámetros Paula V'!$B$11:$D$12,2,0)," ")</f>
        <v>100</v>
      </c>
      <c r="W197" s="30" t="s">
        <v>38</v>
      </c>
      <c r="X197" s="30">
        <f>IFERROR(VLOOKUP(W197,'[1]Parámetros Paula V'!$B$13:$D$16,2,0)," ")</f>
        <v>100</v>
      </c>
      <c r="Y197" s="30">
        <f>IFERROR((R197*'[1]Parámetros Paula V'!$D$7)+(T197*'[1]Parámetros Paula V'!$D$9)+(V197*'[1]Parámetros Paula V'!$D$11)+(X197*'[1]Parámetros Paula V'!$D$13)," ")</f>
        <v>100</v>
      </c>
      <c r="Z197" s="30" t="s">
        <v>38</v>
      </c>
      <c r="AA197" s="30">
        <f>IFERROR(VLOOKUP(Z197,'[1]Parámetros Paula V'!$B$18:$D$20,2,0)," ")</f>
        <v>100</v>
      </c>
      <c r="AB197" s="30" t="s">
        <v>39</v>
      </c>
      <c r="AC197" s="30">
        <f>IFERROR(IF(Q197="No",20,VLOOKUP(AB197,'[1]Parámetros Paula V'!$B$23:$D$27,2,0))," ")</f>
        <v>100</v>
      </c>
      <c r="AD197" s="30" t="s">
        <v>40</v>
      </c>
      <c r="AE197" s="30">
        <f>IFERROR(VLOOKUP(AD197,'[1]Parámetros Paula V'!$B$29:$D$31,2,0)," ")</f>
        <v>80</v>
      </c>
      <c r="AF197" s="30" t="s">
        <v>55</v>
      </c>
      <c r="AG197" s="30">
        <f>IFERROR(VLOOKUP(AF197,'[1]Parámetros Paula V'!$B$34:$D$36,2,0)," ")</f>
        <v>80</v>
      </c>
      <c r="AH197" s="30" t="s">
        <v>50</v>
      </c>
      <c r="AI197" s="30">
        <f>IFERROR(VLOOKUP(AH197,'[1]Parámetros Paula V'!$B$38:$D$41,2,0)," ")</f>
        <v>40</v>
      </c>
      <c r="AJ197" s="30" t="s">
        <v>51</v>
      </c>
      <c r="AK197" s="30">
        <f>IFERROR(VLOOKUP(AJ197,'[1]Parámetros Paula V'!$B$43:$D$45,2,0)," ")</f>
        <v>100</v>
      </c>
      <c r="AL197" s="30" t="s">
        <v>38</v>
      </c>
      <c r="AM197" s="30">
        <f>IFERROR(VLOOKUP(AL197,'[1]Parámetros Paula V'!$B$46:$D$50,2,0)," ")</f>
        <v>100</v>
      </c>
      <c r="AN197" s="30">
        <f>IFERROR(IF(Q197="No",20,(AE197*'[1]Parámetros Paula V'!$D$29)+(AG197*'[1]Parámetros Paula V'!$D$34)+(AI197*'[1]Parámetros Paula V'!$D$38)+(AK197*'[1]Parámetros Paula V'!$D$43)+(AM197*'[1]Parámetros Paula V'!$D$49))," ")</f>
        <v>82</v>
      </c>
      <c r="AO197" s="30">
        <f t="shared" si="7"/>
        <v>92.4</v>
      </c>
      <c r="AP197" s="28" t="str">
        <f>IF(AO197=" "," ",IF(AO197&lt;='[1]Parámetros Paula V'!$C$53,'[1]Parámetros Paula V'!$A$53,IF(AO197&lt;='[1]Parámetros Paula V'!$C$54,'[1]Parámetros Paula V'!$A$54,IF(AO197&lt;='[1]Parámetros Paula V'!$C$55,'[1]Parámetros Paula V'!$A$55,IF(AO197&lt;='[1]Parámetros Paula V'!$C$56,'[1]Parámetros Paula V'!$A$56,'[1]Parámetros Paula V'!$A$57)))))</f>
        <v>El control es óptimo, efectivo, eficiente, económicamente viable y ejecutándose adecuadamente.</v>
      </c>
      <c r="AQ197" s="31"/>
      <c r="AR197" s="32"/>
      <c r="AS197" s="32"/>
      <c r="AT197" s="31" t="s">
        <v>849</v>
      </c>
    </row>
    <row r="198" spans="1:46" ht="171" x14ac:dyDescent="0.2">
      <c r="A198" s="2" t="s">
        <v>462</v>
      </c>
      <c r="B198" s="28" t="s">
        <v>463</v>
      </c>
      <c r="C198" s="33" t="s">
        <v>106</v>
      </c>
      <c r="D198" s="34">
        <v>45482</v>
      </c>
      <c r="E198" s="28">
        <v>4</v>
      </c>
      <c r="F198" s="28" t="str">
        <f>VLOOKUP(E198,[1]Áreas!$D$1:$E$6,2,0)</f>
        <v>Probable</v>
      </c>
      <c r="G198" s="28">
        <v>20</v>
      </c>
      <c r="H198" s="28" t="str">
        <f>VLOOKUP(G198,[1]Áreas!$I$1:$J$6,2,0)</f>
        <v>Severo</v>
      </c>
      <c r="I198" s="28">
        <f t="shared" si="6"/>
        <v>80</v>
      </c>
      <c r="J198" s="28" t="str">
        <f>IFERROR(VLOOKUP(CONCATENATE(F198,H198),[1]Áreas!$E$8:$F$33,2,0)," ")</f>
        <v>Extremo</v>
      </c>
      <c r="K198" s="28" t="s">
        <v>850</v>
      </c>
      <c r="L198" s="28" t="s">
        <v>63</v>
      </c>
      <c r="M198" s="28" t="s">
        <v>36</v>
      </c>
      <c r="N198" s="28" t="s">
        <v>106</v>
      </c>
      <c r="O198" s="28" t="s">
        <v>37</v>
      </c>
      <c r="P198" s="30">
        <v>80</v>
      </c>
      <c r="Q198" s="30" t="s">
        <v>38</v>
      </c>
      <c r="R198" s="30">
        <v>100</v>
      </c>
      <c r="S198" s="30" t="s">
        <v>47</v>
      </c>
      <c r="T198" s="30">
        <v>100</v>
      </c>
      <c r="U198" s="30" t="s">
        <v>38</v>
      </c>
      <c r="V198" s="30">
        <v>100</v>
      </c>
      <c r="W198" s="30" t="s">
        <v>38</v>
      </c>
      <c r="X198" s="30">
        <v>100</v>
      </c>
      <c r="Y198" s="30">
        <v>100</v>
      </c>
      <c r="Z198" s="30" t="s">
        <v>38</v>
      </c>
      <c r="AA198" s="30">
        <v>100</v>
      </c>
      <c r="AB198" s="30" t="s">
        <v>39</v>
      </c>
      <c r="AC198" s="30">
        <v>100</v>
      </c>
      <c r="AD198" s="30" t="s">
        <v>40</v>
      </c>
      <c r="AE198" s="30">
        <v>80</v>
      </c>
      <c r="AF198" s="30" t="s">
        <v>41</v>
      </c>
      <c r="AG198" s="30">
        <v>40</v>
      </c>
      <c r="AH198" s="30" t="s">
        <v>50</v>
      </c>
      <c r="AI198" s="30">
        <v>40</v>
      </c>
      <c r="AJ198" s="30" t="s">
        <v>51</v>
      </c>
      <c r="AK198" s="30">
        <v>100</v>
      </c>
      <c r="AL198" s="30" t="s">
        <v>38</v>
      </c>
      <c r="AM198" s="30">
        <v>100</v>
      </c>
      <c r="AN198" s="30">
        <v>79</v>
      </c>
      <c r="AO198" s="30">
        <f t="shared" si="7"/>
        <v>91.8</v>
      </c>
      <c r="AP198" s="28" t="s">
        <v>109</v>
      </c>
      <c r="AQ198" s="31"/>
      <c r="AR198" s="32"/>
      <c r="AS198" s="32"/>
      <c r="AT198" s="31" t="s">
        <v>851</v>
      </c>
    </row>
    <row r="199" spans="1:46" ht="71.25" x14ac:dyDescent="0.2">
      <c r="A199" s="2" t="s">
        <v>465</v>
      </c>
      <c r="B199" s="28" t="s">
        <v>466</v>
      </c>
      <c r="C199" s="33" t="s">
        <v>193</v>
      </c>
      <c r="D199" s="34">
        <v>45460</v>
      </c>
      <c r="E199" s="28">
        <v>4</v>
      </c>
      <c r="F199" s="28" t="str">
        <f>VLOOKUP(E199,[1]Áreas!$D$1:$E$6,2,0)</f>
        <v>Probable</v>
      </c>
      <c r="G199" s="28">
        <v>10</v>
      </c>
      <c r="H199" s="28" t="str">
        <f>VLOOKUP(G199,[1]Áreas!$I$1:$J$6,2,0)</f>
        <v>Mayor</v>
      </c>
      <c r="I199" s="28">
        <f t="shared" si="6"/>
        <v>40</v>
      </c>
      <c r="J199" s="28" t="str">
        <f>IFERROR(VLOOKUP(CONCATENATE(F199,H199),[1]Áreas!$E$8:$F$33,2,0)," ")</f>
        <v>Extremo</v>
      </c>
      <c r="K199" s="28" t="s">
        <v>467</v>
      </c>
      <c r="L199" s="28" t="s">
        <v>63</v>
      </c>
      <c r="M199" s="28" t="s">
        <v>194</v>
      </c>
      <c r="N199" s="28" t="s">
        <v>193</v>
      </c>
      <c r="O199" s="28" t="s">
        <v>58</v>
      </c>
      <c r="P199" s="30">
        <f>IFERROR(VLOOKUP(O199,'[1]Parámetros Paula V'!$B$2:$D$6,2,0)," ")</f>
        <v>100</v>
      </c>
      <c r="Q199" s="30" t="s">
        <v>38</v>
      </c>
      <c r="R199" s="30">
        <f>IFERROR(VLOOKUP(Q199,'[1]Parámetros Paula V'!$B$7:$D$8,2,0)," ")</f>
        <v>100</v>
      </c>
      <c r="S199" s="30" t="s">
        <v>38</v>
      </c>
      <c r="T199" s="30">
        <f>IFERROR(VLOOKUP(S199,'[1]Parámetros Paula V'!$B$9:$D$10,2,0)," ")</f>
        <v>20</v>
      </c>
      <c r="U199" s="30" t="s">
        <v>38</v>
      </c>
      <c r="V199" s="30">
        <f>IFERROR(VLOOKUP(U199,'[1]Parámetros Paula V'!$B$11:$D$12,2,0)," ")</f>
        <v>100</v>
      </c>
      <c r="W199" s="30" t="s">
        <v>48</v>
      </c>
      <c r="X199" s="30">
        <f>IFERROR(VLOOKUP(W199,'[1]Parámetros Paula V'!$B$13:$D$16,2,0)," ")</f>
        <v>40</v>
      </c>
      <c r="Y199" s="30">
        <f>IFERROR((R199*'[1]Parámetros Paula V'!$D$7)+(T199*'[1]Parámetros Paula V'!$D$9)+(V199*'[1]Parámetros Paula V'!$D$11)+(X199*'[1]Parámetros Paula V'!$D$13)," ")</f>
        <v>57</v>
      </c>
      <c r="Z199" s="30" t="s">
        <v>38</v>
      </c>
      <c r="AA199" s="30">
        <f>IFERROR(VLOOKUP(Z199,'[1]Parámetros Paula V'!$B$18:$D$20,2,0)," ")</f>
        <v>100</v>
      </c>
      <c r="AB199" s="30" t="s">
        <v>39</v>
      </c>
      <c r="AC199" s="30">
        <f>IFERROR(IF(Q199="No",20,VLOOKUP(AB199,'[1]Parámetros Paula V'!$B$23:$D$27,2,0))," ")</f>
        <v>100</v>
      </c>
      <c r="AD199" s="30" t="s">
        <v>40</v>
      </c>
      <c r="AE199" s="30">
        <f>IFERROR(VLOOKUP(AD199,'[1]Parámetros Paula V'!$B$29:$D$31,2,0)," ")</f>
        <v>80</v>
      </c>
      <c r="AF199" s="30" t="s">
        <v>41</v>
      </c>
      <c r="AG199" s="30">
        <f>IFERROR(VLOOKUP(AF199,'[1]Parámetros Paula V'!$B$34:$D$36,2,0)," ")</f>
        <v>40</v>
      </c>
      <c r="AH199" s="30" t="s">
        <v>42</v>
      </c>
      <c r="AI199" s="30">
        <f>IFERROR(VLOOKUP(AH199,'[1]Parámetros Paula V'!$B$38:$D$41,2,0)," ")</f>
        <v>80</v>
      </c>
      <c r="AJ199" s="30" t="s">
        <v>51</v>
      </c>
      <c r="AK199" s="30">
        <f>IFERROR(VLOOKUP(AJ199,'[1]Parámetros Paula V'!$B$43:$D$45,2,0)," ")</f>
        <v>100</v>
      </c>
      <c r="AL199" s="30" t="s">
        <v>38</v>
      </c>
      <c r="AM199" s="30">
        <f>IFERROR(VLOOKUP(AL199,'[1]Parámetros Paula V'!$B$46:$D$50,2,0)," ")</f>
        <v>100</v>
      </c>
      <c r="AN199" s="30">
        <f>IFERROR(IF(Q199="No",20,(AE199*'[1]Parámetros Paula V'!$D$29)+(AG199*'[1]Parámetros Paula V'!$D$34)+(AI199*'[1]Parámetros Paula V'!$D$38)+(AK199*'[1]Parámetros Paula V'!$D$43)+(AM199*'[1]Parámetros Paula V'!$D$49))," ")</f>
        <v>89</v>
      </c>
      <c r="AO199" s="30">
        <f t="shared" si="7"/>
        <v>89.2</v>
      </c>
      <c r="AP199" s="28" t="str">
        <f>IF(AO199=" "," ",IF(AO199&lt;='[1]Parámetros Paula V'!$C$53,'[1]Parámetros Paula V'!$A$53,IF(AO199&lt;='[1]Parámetros Paula V'!$C$54,'[1]Parámetros Paula V'!$A$54,IF(AO199&lt;='[1]Parámetros Paula V'!$C$55,'[1]Parámetros Paula V'!$A$55,IF(AO199&lt;='[1]Parámetros Paula V'!$C$56,'[1]Parámetros Paula V'!$A$56,'[1]Parámetros Paula V'!$A$57)))))</f>
        <v>El control es óptimo, efectivo, eficiente, económicamente viable y ejecutándose adecuadamente.</v>
      </c>
      <c r="AQ199" s="31"/>
      <c r="AR199" s="32"/>
      <c r="AS199" s="32"/>
      <c r="AT199" s="31" t="s">
        <v>468</v>
      </c>
    </row>
    <row r="200" spans="1:46" ht="57" x14ac:dyDescent="0.2">
      <c r="A200" s="2" t="s">
        <v>465</v>
      </c>
      <c r="B200" s="28" t="s">
        <v>466</v>
      </c>
      <c r="C200" s="33" t="s">
        <v>106</v>
      </c>
      <c r="D200" s="34">
        <v>45482</v>
      </c>
      <c r="E200" s="28">
        <v>4</v>
      </c>
      <c r="F200" s="28" t="str">
        <f>VLOOKUP(E200,[1]Áreas!$D$1:$E$6,2,0)</f>
        <v>Probable</v>
      </c>
      <c r="G200" s="28">
        <v>10</v>
      </c>
      <c r="H200" s="28" t="str">
        <f>VLOOKUP(G200,[1]Áreas!$I$1:$J$6,2,0)</f>
        <v>Mayor</v>
      </c>
      <c r="I200" s="28">
        <f t="shared" si="6"/>
        <v>40</v>
      </c>
      <c r="J200" s="28" t="str">
        <f>IFERROR(VLOOKUP(CONCATENATE(F200,H200),[1]Áreas!$E$8:$F$33,2,0)," ")</f>
        <v>Extremo</v>
      </c>
      <c r="K200" s="28" t="s">
        <v>684</v>
      </c>
      <c r="L200" s="28" t="s">
        <v>63</v>
      </c>
      <c r="M200" s="28" t="s">
        <v>36</v>
      </c>
      <c r="N200" s="28" t="s">
        <v>106</v>
      </c>
      <c r="O200" s="28" t="s">
        <v>37</v>
      </c>
      <c r="P200" s="30">
        <f>IFERROR(VLOOKUP(O200,'[1]Parámetros Paula V'!$B$2:$D$6,2,0)," ")</f>
        <v>80</v>
      </c>
      <c r="Q200" s="30" t="s">
        <v>38</v>
      </c>
      <c r="R200" s="30">
        <f>IFERROR(VLOOKUP(Q200,'[1]Parámetros Paula V'!$B$7:$D$8,2,0)," ")</f>
        <v>100</v>
      </c>
      <c r="S200" s="30" t="s">
        <v>38</v>
      </c>
      <c r="T200" s="30">
        <f>IFERROR(VLOOKUP(S200,'[1]Parámetros Paula V'!$B$9:$D$10,2,0)," ")</f>
        <v>20</v>
      </c>
      <c r="U200" s="30" t="s">
        <v>38</v>
      </c>
      <c r="V200" s="30">
        <f>IFERROR(VLOOKUP(U200,'[1]Parámetros Paula V'!$B$11:$D$12,2,0)," ")</f>
        <v>100</v>
      </c>
      <c r="W200" s="30" t="s">
        <v>137</v>
      </c>
      <c r="X200" s="30">
        <f>IFERROR(VLOOKUP(W200,'[1]Parámetros Paula V'!$B$13:$D$16,2,0)," ")</f>
        <v>60</v>
      </c>
      <c r="Y200" s="30">
        <f>IFERROR((R200*'[1]Parámetros Paula V'!$D$7)+(T200*'[1]Parámetros Paula V'!$D$9)+(V200*'[1]Parámetros Paula V'!$D$11)+(X200*'[1]Parámetros Paula V'!$D$13)," ")</f>
        <v>62</v>
      </c>
      <c r="Z200" s="30" t="s">
        <v>38</v>
      </c>
      <c r="AA200" s="30">
        <f>IFERROR(VLOOKUP(Z200,'[1]Parámetros Paula V'!$B$18:$D$20,2,0)," ")</f>
        <v>100</v>
      </c>
      <c r="AB200" s="30" t="s">
        <v>110</v>
      </c>
      <c r="AC200" s="30">
        <f>IFERROR(IF(Q200="No",20,VLOOKUP(AB200,'[1]Parámetros Paula V'!$B$23:$D$27,2,0))," ")</f>
        <v>80</v>
      </c>
      <c r="AD200" s="30" t="s">
        <v>40</v>
      </c>
      <c r="AE200" s="30">
        <f>IFERROR(VLOOKUP(AD200,'[1]Parámetros Paula V'!$B$29:$D$31,2,0)," ")</f>
        <v>80</v>
      </c>
      <c r="AF200" s="30" t="s">
        <v>41</v>
      </c>
      <c r="AG200" s="30">
        <f>IFERROR(VLOOKUP(AF200,'[1]Parámetros Paula V'!$B$34:$D$36,2,0)," ")</f>
        <v>40</v>
      </c>
      <c r="AH200" s="30" t="s">
        <v>42</v>
      </c>
      <c r="AI200" s="30">
        <f>IFERROR(VLOOKUP(AH200,'[1]Parámetros Paula V'!$B$38:$D$41,2,0)," ")</f>
        <v>80</v>
      </c>
      <c r="AJ200" s="30" t="s">
        <v>51</v>
      </c>
      <c r="AK200" s="30">
        <f>IFERROR(VLOOKUP(AJ200,'[1]Parámetros Paula V'!$B$43:$D$45,2,0)," ")</f>
        <v>100</v>
      </c>
      <c r="AL200" s="30" t="s">
        <v>38</v>
      </c>
      <c r="AM200" s="30">
        <f>IFERROR(VLOOKUP(AL200,'[1]Parámetros Paula V'!$B$46:$D$50,2,0)," ")</f>
        <v>100</v>
      </c>
      <c r="AN200" s="30">
        <f>IFERROR(IF(Q200="No",20,(AE200*'[1]Parámetros Paula V'!$D$29)+(AG200*'[1]Parámetros Paula V'!$D$34)+(AI200*'[1]Parámetros Paula V'!$D$38)+(AK200*'[1]Parámetros Paula V'!$D$43)+(AM200*'[1]Parámetros Paula V'!$D$49))," ")</f>
        <v>89</v>
      </c>
      <c r="AO200" s="30">
        <f t="shared" si="7"/>
        <v>82.2</v>
      </c>
      <c r="AP200" s="28" t="str">
        <f>IF(AO200=" "," ",IF(AO200&lt;='[1]Parámetros Paula V'!$C$53,'[1]Parámetros Paula V'!$A$53,IF(AO200&lt;='[1]Parámetros Paula V'!$C$54,'[1]Parámetros Paula V'!$A$54,IF(AO200&lt;='[1]Parámetros Paula V'!$C$55,'[1]Parámetros Paula V'!$A$55,IF(AO200&lt;='[1]Parámetros Paula V'!$C$56,'[1]Parámetros Paula V'!$A$56,'[1]Parámetros Paula V'!$A$57)))))</f>
        <v>El control es óptimo, efectivo, eficiente, económicamente viable y ejecutándose adecuadamente.</v>
      </c>
      <c r="AQ200" s="31"/>
      <c r="AR200" s="32"/>
      <c r="AS200" s="32"/>
      <c r="AT200" s="31" t="s">
        <v>675</v>
      </c>
    </row>
    <row r="201" spans="1:46" ht="109.5" customHeight="1" x14ac:dyDescent="0.2">
      <c r="A201" s="2" t="s">
        <v>465</v>
      </c>
      <c r="B201" s="28" t="s">
        <v>466</v>
      </c>
      <c r="C201" s="33" t="s">
        <v>106</v>
      </c>
      <c r="D201" s="34">
        <v>45482</v>
      </c>
      <c r="E201" s="28">
        <v>4</v>
      </c>
      <c r="F201" s="28" t="str">
        <f>VLOOKUP(E201,[1]Áreas!$D$1:$E$6,2,0)</f>
        <v>Probable</v>
      </c>
      <c r="G201" s="28">
        <v>10</v>
      </c>
      <c r="H201" s="28" t="str">
        <f>VLOOKUP(G201,[1]Áreas!$I$1:$J$6,2,0)</f>
        <v>Mayor</v>
      </c>
      <c r="I201" s="28">
        <f t="shared" si="6"/>
        <v>40</v>
      </c>
      <c r="J201" s="28" t="str">
        <f>IFERROR(VLOOKUP(CONCATENATE(F201,H201),[1]Áreas!$E$8:$F$33,2,0)," ")</f>
        <v>Extremo</v>
      </c>
      <c r="K201" s="28" t="s">
        <v>688</v>
      </c>
      <c r="L201" s="28" t="s">
        <v>63</v>
      </c>
      <c r="M201" s="28" t="s">
        <v>36</v>
      </c>
      <c r="N201" s="28" t="s">
        <v>106</v>
      </c>
      <c r="O201" s="28"/>
      <c r="P201" s="30" t="s">
        <v>469</v>
      </c>
      <c r="Q201" s="30"/>
      <c r="R201" s="30" t="s">
        <v>469</v>
      </c>
      <c r="S201" s="30"/>
      <c r="T201" s="30" t="s">
        <v>469</v>
      </c>
      <c r="U201" s="30"/>
      <c r="V201" s="30" t="s">
        <v>469</v>
      </c>
      <c r="W201" s="30"/>
      <c r="X201" s="30" t="s">
        <v>469</v>
      </c>
      <c r="Y201" s="30" t="s">
        <v>469</v>
      </c>
      <c r="Z201" s="30"/>
      <c r="AA201" s="30" t="s">
        <v>469</v>
      </c>
      <c r="AB201" s="30"/>
      <c r="AC201" s="30" t="s">
        <v>469</v>
      </c>
      <c r="AD201" s="30"/>
      <c r="AE201" s="30" t="s">
        <v>469</v>
      </c>
      <c r="AF201" s="30"/>
      <c r="AG201" s="30" t="s">
        <v>469</v>
      </c>
      <c r="AH201" s="30"/>
      <c r="AI201" s="30" t="s">
        <v>469</v>
      </c>
      <c r="AJ201" s="30"/>
      <c r="AK201" s="30" t="s">
        <v>469</v>
      </c>
      <c r="AL201" s="30"/>
      <c r="AM201" s="30" t="s">
        <v>469</v>
      </c>
      <c r="AN201" s="30" t="s">
        <v>469</v>
      </c>
      <c r="AO201" s="30" t="str">
        <f t="shared" si="7"/>
        <v xml:space="preserve"> </v>
      </c>
      <c r="AP201" s="28" t="s">
        <v>469</v>
      </c>
      <c r="AQ201" s="31"/>
      <c r="AR201" s="32"/>
      <c r="AS201" s="32"/>
      <c r="AT201" s="31" t="s">
        <v>464</v>
      </c>
    </row>
    <row r="202" spans="1:46" ht="57" x14ac:dyDescent="0.2">
      <c r="A202" s="2" t="s">
        <v>465</v>
      </c>
      <c r="B202" s="28" t="s">
        <v>466</v>
      </c>
      <c r="C202" s="33" t="s">
        <v>106</v>
      </c>
      <c r="D202" s="34">
        <v>45482</v>
      </c>
      <c r="E202" s="28">
        <v>4</v>
      </c>
      <c r="F202" s="28" t="str">
        <f>VLOOKUP(E202,[1]Áreas!$D$1:$E$6,2,0)</f>
        <v>Probable</v>
      </c>
      <c r="G202" s="28">
        <v>10</v>
      </c>
      <c r="H202" s="28" t="str">
        <f>VLOOKUP(G202,[1]Áreas!$I$1:$J$6,2,0)</f>
        <v>Mayor</v>
      </c>
      <c r="I202" s="28">
        <f t="shared" si="6"/>
        <v>40</v>
      </c>
      <c r="J202" s="28" t="str">
        <f>IFERROR(VLOOKUP(CONCATENATE(F202,H202),[1]Áreas!$E$8:$F$33,2,0)," ")</f>
        <v>Extremo</v>
      </c>
      <c r="K202" s="28" t="s">
        <v>685</v>
      </c>
      <c r="L202" s="28" t="s">
        <v>63</v>
      </c>
      <c r="M202" s="28" t="s">
        <v>36</v>
      </c>
      <c r="N202" s="28" t="s">
        <v>106</v>
      </c>
      <c r="O202" s="28" t="s">
        <v>37</v>
      </c>
      <c r="P202" s="30">
        <f>IFERROR(VLOOKUP(O202,'[1]Parámetros Paula V'!$B$2:$D$6,2,0)," ")</f>
        <v>80</v>
      </c>
      <c r="Q202" s="30" t="s">
        <v>38</v>
      </c>
      <c r="R202" s="30">
        <f>IFERROR(VLOOKUP(Q202,'[1]Parámetros Paula V'!$B$7:$D$8,2,0)," ")</f>
        <v>100</v>
      </c>
      <c r="S202" s="30" t="s">
        <v>38</v>
      </c>
      <c r="T202" s="30">
        <f>IFERROR(VLOOKUP(S202,'[1]Parámetros Paula V'!$B$9:$D$10,2,0)," ")</f>
        <v>20</v>
      </c>
      <c r="U202" s="30" t="s">
        <v>38</v>
      </c>
      <c r="V202" s="30">
        <f>IFERROR(VLOOKUP(U202,'[1]Parámetros Paula V'!$B$11:$D$12,2,0)," ")</f>
        <v>100</v>
      </c>
      <c r="W202" s="30" t="s">
        <v>48</v>
      </c>
      <c r="X202" s="30">
        <f>IFERROR(VLOOKUP(W202,'[1]Parámetros Paula V'!$B$13:$D$16,2,0)," ")</f>
        <v>40</v>
      </c>
      <c r="Y202" s="30">
        <f>IFERROR((R202*'[1]Parámetros Paula V'!$D$7)+(T202*'[1]Parámetros Paula V'!$D$9)+(V202*'[1]Parámetros Paula V'!$D$11)+(X202*'[1]Parámetros Paula V'!$D$13)," ")</f>
        <v>57</v>
      </c>
      <c r="Z202" s="30" t="s">
        <v>38</v>
      </c>
      <c r="AA202" s="30">
        <f>IFERROR(VLOOKUP(Z202,'[1]Parámetros Paula V'!$B$18:$D$20,2,0)," ")</f>
        <v>100</v>
      </c>
      <c r="AB202" s="30" t="s">
        <v>39</v>
      </c>
      <c r="AC202" s="30">
        <f>IFERROR(IF(Q202="No",20,VLOOKUP(AB202,'[1]Parámetros Paula V'!$B$23:$D$27,2,0))," ")</f>
        <v>100</v>
      </c>
      <c r="AD202" s="30" t="s">
        <v>40</v>
      </c>
      <c r="AE202" s="30">
        <f>IFERROR(VLOOKUP(AD202,'[1]Parámetros Paula V'!$B$29:$D$31,2,0)," ")</f>
        <v>80</v>
      </c>
      <c r="AF202" s="30" t="s">
        <v>41</v>
      </c>
      <c r="AG202" s="30">
        <f>IFERROR(VLOOKUP(AF202,'[1]Parámetros Paula V'!$B$34:$D$36,2,0)," ")</f>
        <v>40</v>
      </c>
      <c r="AH202" s="30" t="s">
        <v>50</v>
      </c>
      <c r="AI202" s="30">
        <f>IFERROR(VLOOKUP(AH202,'[1]Parámetros Paula V'!$B$38:$D$41,2,0)," ")</f>
        <v>40</v>
      </c>
      <c r="AJ202" s="30" t="s">
        <v>51</v>
      </c>
      <c r="AK202" s="30">
        <f>IFERROR(VLOOKUP(AJ202,'[1]Parámetros Paula V'!$B$43:$D$45,2,0)," ")</f>
        <v>100</v>
      </c>
      <c r="AL202" s="30" t="s">
        <v>38</v>
      </c>
      <c r="AM202" s="30">
        <f>IFERROR(VLOOKUP(AL202,'[1]Parámetros Paula V'!$B$46:$D$50,2,0)," ")</f>
        <v>100</v>
      </c>
      <c r="AN202" s="30">
        <f>IFERROR(IF(Q202="No",20,(AE202*'[1]Parámetros Paula V'!$D$29)+(AG202*'[1]Parámetros Paula V'!$D$34)+(AI202*'[1]Parámetros Paula V'!$D$38)+(AK202*'[1]Parámetros Paula V'!$D$43)+(AM202*'[1]Parámetros Paula V'!$D$49))," ")</f>
        <v>79</v>
      </c>
      <c r="AO202" s="30">
        <f t="shared" si="7"/>
        <v>83.2</v>
      </c>
      <c r="AP202" s="28" t="str">
        <f>IF(AO202=" "," ",IF(AO202&lt;='[1]Parámetros Paula V'!$C$53,'[1]Parámetros Paula V'!$A$53,IF(AO202&lt;='[1]Parámetros Paula V'!$C$54,'[1]Parámetros Paula V'!$A$54,IF(AO202&lt;='[1]Parámetros Paula V'!$C$55,'[1]Parámetros Paula V'!$A$55,IF(AO202&lt;='[1]Parámetros Paula V'!$C$56,'[1]Parámetros Paula V'!$A$56,'[1]Parámetros Paula V'!$A$57)))))</f>
        <v>El control es óptimo, efectivo, eficiente, económicamente viable y ejecutándose adecuadamente.</v>
      </c>
      <c r="AQ202" s="31"/>
      <c r="AR202" s="32"/>
      <c r="AS202" s="32"/>
      <c r="AT202" s="31" t="s">
        <v>852</v>
      </c>
    </row>
    <row r="203" spans="1:46" ht="156.75" x14ac:dyDescent="0.2">
      <c r="A203" s="2" t="s">
        <v>470</v>
      </c>
      <c r="B203" s="28" t="s">
        <v>471</v>
      </c>
      <c r="C203" s="35"/>
      <c r="D203" s="35"/>
      <c r="E203" s="28">
        <v>4</v>
      </c>
      <c r="F203" s="28" t="str">
        <f>VLOOKUP(E203,[1]Áreas!$D$1:$E$6,2,0)</f>
        <v>Probable</v>
      </c>
      <c r="G203" s="28">
        <v>20</v>
      </c>
      <c r="H203" s="28" t="str">
        <f>VLOOKUP(G203,[1]Áreas!$I$1:$J$6,2,0)</f>
        <v>Severo</v>
      </c>
      <c r="I203" s="28">
        <f t="shared" si="6"/>
        <v>80</v>
      </c>
      <c r="J203" s="28" t="str">
        <f>IFERROR(VLOOKUP(CONCATENATE(F203,H203),[1]Áreas!$E$8:$F$33,2,0)," ")</f>
        <v>Extremo</v>
      </c>
      <c r="K203" s="28" t="s">
        <v>472</v>
      </c>
      <c r="L203" s="28" t="s">
        <v>63</v>
      </c>
      <c r="M203" s="28" t="s">
        <v>36</v>
      </c>
      <c r="N203" s="28" t="s">
        <v>89</v>
      </c>
      <c r="O203" s="28" t="s">
        <v>37</v>
      </c>
      <c r="P203" s="30">
        <f>IFERROR(VLOOKUP(O203,'[1]Parámetros Paula V'!$B$2:$D$6,2,0)," ")</f>
        <v>80</v>
      </c>
      <c r="Q203" s="30" t="s">
        <v>38</v>
      </c>
      <c r="R203" s="30">
        <f>IFERROR(VLOOKUP(Q203,'[1]Parámetros Paula V'!$B$7:$D$8,2,0)," ")</f>
        <v>100</v>
      </c>
      <c r="S203" s="30" t="s">
        <v>38</v>
      </c>
      <c r="T203" s="30">
        <f>IFERROR(VLOOKUP(S203,'[1]Parámetros Paula V'!$B$9:$D$10,2,0)," ")</f>
        <v>20</v>
      </c>
      <c r="U203" s="30" t="s">
        <v>38</v>
      </c>
      <c r="V203" s="30">
        <f>IFERROR(VLOOKUP(U203,'[1]Parámetros Paula V'!$B$11:$D$12,2,0)," ")</f>
        <v>100</v>
      </c>
      <c r="W203" s="30" t="s">
        <v>48</v>
      </c>
      <c r="X203" s="30">
        <f>IFERROR(VLOOKUP(W203,'[1]Parámetros Paula V'!$B$13:$D$16,2,0)," ")</f>
        <v>40</v>
      </c>
      <c r="Y203" s="30">
        <f>IFERROR((R203*'[1]Parámetros Paula V'!$D$7)+(T203*'[1]Parámetros Paula V'!$D$9)+(V203*'[1]Parámetros Paula V'!$D$11)+(X203*'[1]Parámetros Paula V'!$D$13)," ")</f>
        <v>57</v>
      </c>
      <c r="Z203" s="30" t="s">
        <v>38</v>
      </c>
      <c r="AA203" s="30">
        <f>IFERROR(VLOOKUP(Z203,'[1]Parámetros Paula V'!$B$18:$D$20,2,0)," ")</f>
        <v>100</v>
      </c>
      <c r="AB203" s="30" t="s">
        <v>110</v>
      </c>
      <c r="AC203" s="30">
        <f>IFERROR(IF(Q203="No",20,VLOOKUP(AB203,'[1]Parámetros Paula V'!$B$23:$D$27,2,0))," ")</f>
        <v>80</v>
      </c>
      <c r="AD203" s="30" t="s">
        <v>40</v>
      </c>
      <c r="AE203" s="30">
        <f>IFERROR(VLOOKUP(AD203,'[1]Parámetros Paula V'!$B$29:$D$31,2,0)," ")</f>
        <v>80</v>
      </c>
      <c r="AF203" s="30" t="s">
        <v>41</v>
      </c>
      <c r="AG203" s="30">
        <f>IFERROR(VLOOKUP(AF203,'[1]Parámetros Paula V'!$B$34:$D$36,2,0)," ")</f>
        <v>40</v>
      </c>
      <c r="AH203" s="30" t="s">
        <v>50</v>
      </c>
      <c r="AI203" s="30">
        <f>IFERROR(VLOOKUP(AH203,'[1]Parámetros Paula V'!$B$38:$D$41,2,0)," ")</f>
        <v>40</v>
      </c>
      <c r="AJ203" s="30" t="s">
        <v>51</v>
      </c>
      <c r="AK203" s="30">
        <f>IFERROR(VLOOKUP(AJ203,'[1]Parámetros Paula V'!$B$43:$D$45,2,0)," ")</f>
        <v>100</v>
      </c>
      <c r="AL203" s="30" t="s">
        <v>38</v>
      </c>
      <c r="AM203" s="30">
        <f>IFERROR(VLOOKUP(AL203,'[1]Parámetros Paula V'!$B$46:$D$50,2,0)," ")</f>
        <v>100</v>
      </c>
      <c r="AN203" s="30">
        <f>IFERROR(IF(Q203="No",20,(AE203*'[1]Parámetros Paula V'!$D$29)+(AG203*'[1]Parámetros Paula V'!$D$34)+(AI203*'[1]Parámetros Paula V'!$D$38)+(AK203*'[1]Parámetros Paula V'!$D$43)+(AM203*'[1]Parámetros Paula V'!$D$49))," ")</f>
        <v>79</v>
      </c>
      <c r="AO203" s="30">
        <f t="shared" si="7"/>
        <v>79.2</v>
      </c>
      <c r="AP203" s="28" t="str">
        <f>IF(AO203=" "," ",IF(AO203&lt;='[1]Parámetros Paula V'!$C$53,'[1]Parámetros Paula V'!$A$53,IF(AO203&lt;='[1]Parámetros Paula V'!$C$54,'[1]Parámetros Paula V'!$A$54,IF(AO203&lt;='[1]Parámetros Paula V'!$C$55,'[1]Parámetros Paula V'!$A$55,IF(AO203&lt;='[1]Parámetros Paula V'!$C$56,'[1]Parámetros Paula V'!$A$56,'[1]Parámetros Paula V'!$A$57)))))</f>
        <v>El control está diseñado y ejecutándose adecuadamente, cumple con la mitigación del riesgo. Se debe establecer planes de mejora puntuales dirigidas a su mantenimiento</v>
      </c>
      <c r="AQ203" s="31"/>
      <c r="AR203" s="32"/>
      <c r="AS203" s="32"/>
      <c r="AT203" s="31" t="s">
        <v>853</v>
      </c>
    </row>
    <row r="204" spans="1:46" ht="165" customHeight="1" x14ac:dyDescent="0.2">
      <c r="A204" s="2" t="s">
        <v>470</v>
      </c>
      <c r="B204" s="28" t="s">
        <v>471</v>
      </c>
      <c r="C204" s="33" t="s">
        <v>68</v>
      </c>
      <c r="D204" s="34">
        <v>45464</v>
      </c>
      <c r="E204" s="28">
        <v>4</v>
      </c>
      <c r="F204" s="28" t="str">
        <f>VLOOKUP(E204,[1]Áreas!$D$1:$E$6,2,0)</f>
        <v>Probable</v>
      </c>
      <c r="G204" s="28">
        <v>20</v>
      </c>
      <c r="H204" s="28" t="str">
        <f>VLOOKUP(G204,[1]Áreas!$I$1:$J$6,2,0)</f>
        <v>Severo</v>
      </c>
      <c r="I204" s="28">
        <f t="shared" si="6"/>
        <v>80</v>
      </c>
      <c r="J204" s="28" t="str">
        <f>IFERROR(VLOOKUP(CONCATENATE(F204,H204),[1]Áreas!$E$8:$F$33,2,0)," ")</f>
        <v>Extremo</v>
      </c>
      <c r="K204" s="28" t="s">
        <v>473</v>
      </c>
      <c r="L204" s="28" t="s">
        <v>63</v>
      </c>
      <c r="M204" s="28" t="s">
        <v>36</v>
      </c>
      <c r="N204" s="28" t="s">
        <v>68</v>
      </c>
      <c r="O204" s="28" t="s">
        <v>37</v>
      </c>
      <c r="P204" s="30">
        <f>IFERROR(VLOOKUP(O204,'[1]Parámetros Paula V'!$B$2:$D$6,2,0)," ")</f>
        <v>80</v>
      </c>
      <c r="Q204" s="30" t="s">
        <v>38</v>
      </c>
      <c r="R204" s="30">
        <f>IFERROR(VLOOKUP(Q204,'[1]Parámetros Paula V'!$B$7:$D$8,2,0)," ")</f>
        <v>100</v>
      </c>
      <c r="S204" s="30" t="s">
        <v>38</v>
      </c>
      <c r="T204" s="30">
        <f>IFERROR(VLOOKUP(S204,'[1]Parámetros Paula V'!$B$9:$D$10,2,0)," ")</f>
        <v>20</v>
      </c>
      <c r="U204" s="30" t="s">
        <v>38</v>
      </c>
      <c r="V204" s="30">
        <f>IFERROR(VLOOKUP(U204,'[1]Parámetros Paula V'!$B$11:$D$12,2,0)," ")</f>
        <v>100</v>
      </c>
      <c r="W204" s="30" t="s">
        <v>38</v>
      </c>
      <c r="X204" s="30">
        <f>IFERROR(VLOOKUP(W204,'[1]Parámetros Paula V'!$B$13:$D$16,2,0)," ")</f>
        <v>100</v>
      </c>
      <c r="Y204" s="30">
        <f>IFERROR((R204*'[1]Parámetros Paula V'!$D$7)+(T204*'[1]Parámetros Paula V'!$D$9)+(V204*'[1]Parámetros Paula V'!$D$11)+(X204*'[1]Parámetros Paula V'!$D$13)," ")</f>
        <v>72</v>
      </c>
      <c r="Z204" s="30" t="s">
        <v>38</v>
      </c>
      <c r="AA204" s="30">
        <f>IFERROR(VLOOKUP(Z204,'[1]Parámetros Paula V'!$B$18:$D$20,2,0)," ")</f>
        <v>100</v>
      </c>
      <c r="AB204" s="30" t="s">
        <v>39</v>
      </c>
      <c r="AC204" s="30">
        <f>IFERROR(IF(Q204="No",20,VLOOKUP(AB204,'[1]Parámetros Paula V'!$B$23:$D$27,2,0))," ")</f>
        <v>100</v>
      </c>
      <c r="AD204" s="30" t="s">
        <v>40</v>
      </c>
      <c r="AE204" s="30">
        <f>IFERROR(VLOOKUP(AD204,'[1]Parámetros Paula V'!$B$29:$D$31,2,0)," ")</f>
        <v>80</v>
      </c>
      <c r="AF204" s="30" t="s">
        <v>41</v>
      </c>
      <c r="AG204" s="30">
        <f>IFERROR(VLOOKUP(AF204,'[1]Parámetros Paula V'!$B$34:$D$36,2,0)," ")</f>
        <v>40</v>
      </c>
      <c r="AH204" s="30" t="s">
        <v>50</v>
      </c>
      <c r="AI204" s="30">
        <f>IFERROR(VLOOKUP(AH204,'[1]Parámetros Paula V'!$B$38:$D$41,2,0)," ")</f>
        <v>40</v>
      </c>
      <c r="AJ204" s="30" t="s">
        <v>51</v>
      </c>
      <c r="AK204" s="30">
        <f>IFERROR(VLOOKUP(AJ204,'[1]Parámetros Paula V'!$B$43:$D$45,2,0)," ")</f>
        <v>100</v>
      </c>
      <c r="AL204" s="30" t="s">
        <v>38</v>
      </c>
      <c r="AM204" s="30">
        <f>IFERROR(VLOOKUP(AL204,'[1]Parámetros Paula V'!$B$46:$D$50,2,0)," ")</f>
        <v>100</v>
      </c>
      <c r="AN204" s="30">
        <f>IFERROR(IF(Q204="No",20,(AE204*'[1]Parámetros Paula V'!$D$29)+(AG204*'[1]Parámetros Paula V'!$D$34)+(AI204*'[1]Parámetros Paula V'!$D$38)+(AK204*'[1]Parámetros Paula V'!$D$43)+(AM204*'[1]Parámetros Paula V'!$D$49))," ")</f>
        <v>79</v>
      </c>
      <c r="AO204" s="30">
        <f t="shared" si="7"/>
        <v>86.2</v>
      </c>
      <c r="AP204" s="28" t="str">
        <f>IF(AO204=" "," ",IF(AO204&lt;='[1]Parámetros Paula V'!$C$53,'[1]Parámetros Paula V'!$A$53,IF(AO204&lt;='[1]Parámetros Paula V'!$C$54,'[1]Parámetros Paula V'!$A$54,IF(AO204&lt;='[1]Parámetros Paula V'!$C$55,'[1]Parámetros Paula V'!$A$55,IF(AO204&lt;='[1]Parámetros Paula V'!$C$56,'[1]Parámetros Paula V'!$A$56,'[1]Parámetros Paula V'!$A$57)))))</f>
        <v>El control es óptimo, efectivo, eficiente, económicamente viable y ejecutándose adecuadamente.</v>
      </c>
      <c r="AQ204" s="31" t="s">
        <v>854</v>
      </c>
      <c r="AR204" s="32"/>
      <c r="AS204" s="32">
        <v>45565</v>
      </c>
      <c r="AT204" s="31" t="s">
        <v>855</v>
      </c>
    </row>
    <row r="205" spans="1:46" ht="156.75" x14ac:dyDescent="0.2">
      <c r="A205" s="2" t="s">
        <v>470</v>
      </c>
      <c r="B205" s="28" t="s">
        <v>471</v>
      </c>
      <c r="C205" s="33" t="s">
        <v>68</v>
      </c>
      <c r="D205" s="34">
        <v>45464</v>
      </c>
      <c r="E205" s="28">
        <v>4</v>
      </c>
      <c r="F205" s="28" t="str">
        <f>VLOOKUP(E205,[1]Áreas!$D$1:$E$6,2,0)</f>
        <v>Probable</v>
      </c>
      <c r="G205" s="28">
        <v>20</v>
      </c>
      <c r="H205" s="28" t="str">
        <f>VLOOKUP(G205,[1]Áreas!$I$1:$J$6,2,0)</f>
        <v>Severo</v>
      </c>
      <c r="I205" s="28">
        <f t="shared" si="6"/>
        <v>80</v>
      </c>
      <c r="J205" s="28" t="str">
        <f>IFERROR(VLOOKUP(CONCATENATE(F205,H205),[1]Áreas!$E$8:$F$33,2,0)," ")</f>
        <v>Extremo</v>
      </c>
      <c r="K205" s="28" t="s">
        <v>474</v>
      </c>
      <c r="L205" s="28" t="s">
        <v>63</v>
      </c>
      <c r="M205" s="28" t="s">
        <v>36</v>
      </c>
      <c r="N205" s="28" t="s">
        <v>68</v>
      </c>
      <c r="O205" s="28" t="s">
        <v>37</v>
      </c>
      <c r="P205" s="30">
        <f>IFERROR(VLOOKUP(O205,'[1]Parámetros Paula V'!$B$2:$D$6,2,0)," ")</f>
        <v>80</v>
      </c>
      <c r="Q205" s="30" t="s">
        <v>38</v>
      </c>
      <c r="R205" s="30">
        <f>IFERROR(VLOOKUP(Q205,'[1]Parámetros Paula V'!$B$7:$D$8,2,0)," ")</f>
        <v>100</v>
      </c>
      <c r="S205" s="30" t="s">
        <v>38</v>
      </c>
      <c r="T205" s="30">
        <f>IFERROR(VLOOKUP(S205,'[1]Parámetros Paula V'!$B$9:$D$10,2,0)," ")</f>
        <v>20</v>
      </c>
      <c r="U205" s="30" t="s">
        <v>38</v>
      </c>
      <c r="V205" s="30">
        <f>IFERROR(VLOOKUP(U205,'[1]Parámetros Paula V'!$B$11:$D$12,2,0)," ")</f>
        <v>100</v>
      </c>
      <c r="W205" s="30" t="s">
        <v>48</v>
      </c>
      <c r="X205" s="30">
        <f>IFERROR(VLOOKUP(W205,'[1]Parámetros Paula V'!$B$13:$D$16,2,0)," ")</f>
        <v>40</v>
      </c>
      <c r="Y205" s="30">
        <f>IFERROR((R205*'[1]Parámetros Paula V'!$D$7)+(T205*'[1]Parámetros Paula V'!$D$9)+(V205*'[1]Parámetros Paula V'!$D$11)+(X205*'[1]Parámetros Paula V'!$D$13)," ")</f>
        <v>57</v>
      </c>
      <c r="Z205" s="30" t="s">
        <v>38</v>
      </c>
      <c r="AA205" s="30">
        <f>IFERROR(VLOOKUP(Z205,'[1]Parámetros Paula V'!$B$18:$D$20,2,0)," ")</f>
        <v>100</v>
      </c>
      <c r="AB205" s="30" t="s">
        <v>110</v>
      </c>
      <c r="AC205" s="30">
        <f>IFERROR(IF(Q205="No",20,VLOOKUP(AB205,'[1]Parámetros Paula V'!$B$23:$D$27,2,0))," ")</f>
        <v>80</v>
      </c>
      <c r="AD205" s="30" t="s">
        <v>40</v>
      </c>
      <c r="AE205" s="30">
        <f>IFERROR(VLOOKUP(AD205,'[1]Parámetros Paula V'!$B$29:$D$31,2,0)," ")</f>
        <v>80</v>
      </c>
      <c r="AF205" s="30" t="s">
        <v>41</v>
      </c>
      <c r="AG205" s="30">
        <f>IFERROR(VLOOKUP(AF205,'[1]Parámetros Paula V'!$B$34:$D$36,2,0)," ")</f>
        <v>40</v>
      </c>
      <c r="AH205" s="30" t="s">
        <v>50</v>
      </c>
      <c r="AI205" s="30">
        <f>IFERROR(VLOOKUP(AH205,'[1]Parámetros Paula V'!$B$38:$D$41,2,0)," ")</f>
        <v>40</v>
      </c>
      <c r="AJ205" s="30" t="s">
        <v>97</v>
      </c>
      <c r="AK205" s="30">
        <f>IFERROR(VLOOKUP(AJ205,'[1]Parámetros Paula V'!$B$43:$D$45,2,0)," ")</f>
        <v>40</v>
      </c>
      <c r="AL205" s="30" t="s">
        <v>38</v>
      </c>
      <c r="AM205" s="30">
        <f>IFERROR(VLOOKUP(AL205,'[1]Parámetros Paula V'!$B$46:$D$50,2,0)," ")</f>
        <v>100</v>
      </c>
      <c r="AN205" s="30">
        <f>IFERROR(IF(Q205="No",20,(AE205*'[1]Parámetros Paula V'!$D$29)+(AG205*'[1]Parámetros Paula V'!$D$34)+(AI205*'[1]Parámetros Paula V'!$D$38)+(AK205*'[1]Parámetros Paula V'!$D$43)+(AM205*'[1]Parámetros Paula V'!$D$49))," ")</f>
        <v>49</v>
      </c>
      <c r="AO205" s="30">
        <f t="shared" si="7"/>
        <v>73.2</v>
      </c>
      <c r="AP205" s="28" t="str">
        <f>IF(AO205=" "," ",IF(AO205&lt;='[1]Parámetros Paula V'!$C$53,'[1]Parámetros Paula V'!$A$53,IF(AO205&lt;='[1]Parámetros Paula V'!$C$54,'[1]Parámetros Paula V'!$A$54,IF(AO205&lt;='[1]Parámetros Paula V'!$C$55,'[1]Parámetros Paula V'!$A$55,IF(AO205&lt;='[1]Parámetros Paula V'!$C$56,'[1]Parámetros Paula V'!$A$56,'[1]Parámetros Paula V'!$A$57)))))</f>
        <v>El control está diseñado y ejecutándose adecuadamente, cumple con la mitigación del riesgo. Se debe establecer planes de mejora puntuales dirigidas a su mantenimiento</v>
      </c>
      <c r="AQ205" s="31"/>
      <c r="AR205" s="32"/>
      <c r="AS205" s="32"/>
      <c r="AT205" s="31" t="s">
        <v>475</v>
      </c>
    </row>
    <row r="206" spans="1:46" ht="98.25" customHeight="1" x14ac:dyDescent="0.2">
      <c r="A206" s="2" t="s">
        <v>470</v>
      </c>
      <c r="B206" s="28" t="s">
        <v>471</v>
      </c>
      <c r="C206" s="33" t="s">
        <v>171</v>
      </c>
      <c r="D206" s="34">
        <v>45462</v>
      </c>
      <c r="E206" s="28">
        <v>4</v>
      </c>
      <c r="F206" s="28" t="str">
        <f>VLOOKUP(E206,[1]Áreas!$D$1:$E$6,2,0)</f>
        <v>Probable</v>
      </c>
      <c r="G206" s="28">
        <v>20</v>
      </c>
      <c r="H206" s="28" t="str">
        <f>VLOOKUP(G206,[1]Áreas!$I$1:$J$6,2,0)</f>
        <v>Severo</v>
      </c>
      <c r="I206" s="28">
        <f t="shared" si="6"/>
        <v>80</v>
      </c>
      <c r="J206" s="28" t="str">
        <f>IFERROR(VLOOKUP(CONCATENATE(F206,H206),[1]Áreas!$E$8:$F$33,2,0)," ")</f>
        <v>Extremo</v>
      </c>
      <c r="K206" s="28" t="s">
        <v>476</v>
      </c>
      <c r="L206" s="28" t="s">
        <v>63</v>
      </c>
      <c r="M206" s="28" t="s">
        <v>194</v>
      </c>
      <c r="N206" s="28" t="s">
        <v>477</v>
      </c>
      <c r="O206" s="28" t="s">
        <v>58</v>
      </c>
      <c r="P206" s="30">
        <f>IFERROR(VLOOKUP(O206,'[1]Parámetros Paula V'!$B$2:$D$6,2,0)," ")</f>
        <v>100</v>
      </c>
      <c r="Q206" s="30" t="s">
        <v>38</v>
      </c>
      <c r="R206" s="30">
        <f>IFERROR(VLOOKUP(Q206,'[1]Parámetros Paula V'!$B$7:$D$8,2,0)," ")</f>
        <v>100</v>
      </c>
      <c r="S206" s="30" t="s">
        <v>38</v>
      </c>
      <c r="T206" s="30">
        <f>IFERROR(VLOOKUP(S206,'[1]Parámetros Paula V'!$B$9:$D$10,2,0)," ")</f>
        <v>20</v>
      </c>
      <c r="U206" s="30" t="s">
        <v>38</v>
      </c>
      <c r="V206" s="30">
        <f>IFERROR(VLOOKUP(U206,'[1]Parámetros Paula V'!$B$11:$D$12,2,0)," ")</f>
        <v>100</v>
      </c>
      <c r="W206" s="30" t="s">
        <v>38</v>
      </c>
      <c r="X206" s="30">
        <f>IFERROR(VLOOKUP(W206,'[1]Parámetros Paula V'!$B$13:$D$16,2,0)," ")</f>
        <v>100</v>
      </c>
      <c r="Y206" s="30">
        <f>IFERROR((R206*'[1]Parámetros Paula V'!$D$7)+(T206*'[1]Parámetros Paula V'!$D$9)+(V206*'[1]Parámetros Paula V'!$D$11)+(X206*'[1]Parámetros Paula V'!$D$13)," ")</f>
        <v>72</v>
      </c>
      <c r="Z206" s="30" t="s">
        <v>38</v>
      </c>
      <c r="AA206" s="30">
        <f>IFERROR(VLOOKUP(Z206,'[1]Parámetros Paula V'!$B$18:$D$20,2,0)," ")</f>
        <v>100</v>
      </c>
      <c r="AB206" s="30" t="s">
        <v>39</v>
      </c>
      <c r="AC206" s="30">
        <f>IFERROR(IF(Q206="No",20,VLOOKUP(AB206,'[1]Parámetros Paula V'!$B$23:$D$27,2,0))," ")</f>
        <v>100</v>
      </c>
      <c r="AD206" s="30" t="s">
        <v>40</v>
      </c>
      <c r="AE206" s="30">
        <f>IFERROR(VLOOKUP(AD206,'[1]Parámetros Paula V'!$B$29:$D$31,2,0)," ")</f>
        <v>80</v>
      </c>
      <c r="AF206" s="30" t="s">
        <v>41</v>
      </c>
      <c r="AG206" s="30">
        <f>IFERROR(VLOOKUP(AF206,'[1]Parámetros Paula V'!$B$34:$D$36,2,0)," ")</f>
        <v>40</v>
      </c>
      <c r="AH206" s="30" t="s">
        <v>50</v>
      </c>
      <c r="AI206" s="30">
        <f>IFERROR(VLOOKUP(AH206,'[1]Parámetros Paula V'!$B$38:$D$41,2,0)," ")</f>
        <v>40</v>
      </c>
      <c r="AJ206" s="30" t="s">
        <v>51</v>
      </c>
      <c r="AK206" s="30">
        <f>IFERROR(VLOOKUP(AJ206,'[1]Parámetros Paula V'!$B$43:$D$45,2,0)," ")</f>
        <v>100</v>
      </c>
      <c r="AL206" s="30" t="s">
        <v>38</v>
      </c>
      <c r="AM206" s="30">
        <f>IFERROR(VLOOKUP(AL206,'[1]Parámetros Paula V'!$B$46:$D$50,2,0)," ")</f>
        <v>100</v>
      </c>
      <c r="AN206" s="30">
        <f>IFERROR(IF(Q206="No",20,(AE206*'[1]Parámetros Paula V'!$D$29)+(AG206*'[1]Parámetros Paula V'!$D$34)+(AI206*'[1]Parámetros Paula V'!$D$38)+(AK206*'[1]Parámetros Paula V'!$D$43)+(AM206*'[1]Parámetros Paula V'!$D$49))," ")</f>
        <v>79</v>
      </c>
      <c r="AO206" s="30">
        <f t="shared" si="7"/>
        <v>90.2</v>
      </c>
      <c r="AP206" s="28" t="str">
        <f>IF(AO206=" "," ",IF(AO206&lt;='[1]Parámetros Paula V'!$C$53,'[1]Parámetros Paula V'!$A$53,IF(AO206&lt;='[1]Parámetros Paula V'!$C$54,'[1]Parámetros Paula V'!$A$54,IF(AO206&lt;='[1]Parámetros Paula V'!$C$55,'[1]Parámetros Paula V'!$A$55,IF(AO206&lt;='[1]Parámetros Paula V'!$C$56,'[1]Parámetros Paula V'!$A$56,'[1]Parámetros Paula V'!$A$57)))))</f>
        <v>El control es óptimo, efectivo, eficiente, económicamente viable y ejecutándose adecuadamente.</v>
      </c>
      <c r="AQ206" s="31"/>
      <c r="AR206" s="32"/>
      <c r="AS206" s="32"/>
      <c r="AT206" s="31" t="s">
        <v>856</v>
      </c>
    </row>
    <row r="207" spans="1:46" ht="156.75" x14ac:dyDescent="0.2">
      <c r="A207" s="2" t="s">
        <v>470</v>
      </c>
      <c r="B207" s="28" t="s">
        <v>471</v>
      </c>
      <c r="C207" s="28" t="s">
        <v>208</v>
      </c>
      <c r="D207" s="34">
        <v>45467</v>
      </c>
      <c r="E207" s="28">
        <v>4</v>
      </c>
      <c r="F207" s="28" t="str">
        <f>VLOOKUP(E207,[1]Áreas!$D$1:$E$6,2,0)</f>
        <v>Probable</v>
      </c>
      <c r="G207" s="28">
        <v>20</v>
      </c>
      <c r="H207" s="28" t="str">
        <f>VLOOKUP(G207,[1]Áreas!$I$1:$J$6,2,0)</f>
        <v>Severo</v>
      </c>
      <c r="I207" s="28">
        <f t="shared" si="6"/>
        <v>80</v>
      </c>
      <c r="J207" s="28" t="str">
        <f>IFERROR(VLOOKUP(CONCATENATE(F207,H207),[1]Áreas!$E$8:$F$33,2,0)," ")</f>
        <v>Extremo</v>
      </c>
      <c r="K207" s="28" t="s">
        <v>478</v>
      </c>
      <c r="L207" s="28" t="s">
        <v>63</v>
      </c>
      <c r="M207" s="28" t="s">
        <v>194</v>
      </c>
      <c r="N207" s="28" t="s">
        <v>208</v>
      </c>
      <c r="O207" s="28" t="s">
        <v>58</v>
      </c>
      <c r="P207" s="30">
        <f>IFERROR(VLOOKUP(O207,'[1]Parámetros Paula V'!$B$2:$D$6,2,0)," ")</f>
        <v>100</v>
      </c>
      <c r="Q207" s="30" t="s">
        <v>38</v>
      </c>
      <c r="R207" s="30">
        <f>IFERROR(VLOOKUP(Q207,'[1]Parámetros Paula V'!$B$7:$D$8,2,0)," ")</f>
        <v>100</v>
      </c>
      <c r="S207" s="30" t="s">
        <v>38</v>
      </c>
      <c r="T207" s="30">
        <f>IFERROR(VLOOKUP(S207,'[1]Parámetros Paula V'!$B$9:$D$10,2,0)," ")</f>
        <v>20</v>
      </c>
      <c r="U207" s="30" t="s">
        <v>38</v>
      </c>
      <c r="V207" s="30">
        <f>IFERROR(VLOOKUP(U207,'[1]Parámetros Paula V'!$B$11:$D$12,2,0)," ")</f>
        <v>100</v>
      </c>
      <c r="W207" s="30" t="s">
        <v>38</v>
      </c>
      <c r="X207" s="30">
        <f>IFERROR(VLOOKUP(W207,'[1]Parámetros Paula V'!$B$13:$D$16,2,0)," ")</f>
        <v>100</v>
      </c>
      <c r="Y207" s="30">
        <f>IFERROR((R207*'[1]Parámetros Paula V'!$D$7)+(T207*'[1]Parámetros Paula V'!$D$9)+(V207*'[1]Parámetros Paula V'!$D$11)+(X207*'[1]Parámetros Paula V'!$D$13)," ")</f>
        <v>72</v>
      </c>
      <c r="Z207" s="30" t="s">
        <v>38</v>
      </c>
      <c r="AA207" s="30">
        <f>IFERROR(VLOOKUP(Z207,'[1]Parámetros Paula V'!$B$18:$D$20,2,0)," ")</f>
        <v>100</v>
      </c>
      <c r="AB207" s="30" t="s">
        <v>39</v>
      </c>
      <c r="AC207" s="30">
        <f>IFERROR(IF(Q207="No",20,VLOOKUP(AB207,'[1]Parámetros Paula V'!$B$23:$D$27,2,0))," ")</f>
        <v>100</v>
      </c>
      <c r="AD207" s="30" t="s">
        <v>40</v>
      </c>
      <c r="AE207" s="30">
        <f>IFERROR(VLOOKUP(AD207,'[1]Parámetros Paula V'!$B$29:$D$31,2,0)," ")</f>
        <v>80</v>
      </c>
      <c r="AF207" s="30" t="s">
        <v>41</v>
      </c>
      <c r="AG207" s="30">
        <f>IFERROR(VLOOKUP(AF207,'[1]Parámetros Paula V'!$B$34:$D$36,2,0)," ")</f>
        <v>40</v>
      </c>
      <c r="AH207" s="30" t="s">
        <v>50</v>
      </c>
      <c r="AI207" s="30">
        <f>IFERROR(VLOOKUP(AH207,'[1]Parámetros Paula V'!$B$38:$D$41,2,0)," ")</f>
        <v>40</v>
      </c>
      <c r="AJ207" s="30" t="s">
        <v>97</v>
      </c>
      <c r="AK207" s="30">
        <f>IFERROR(VLOOKUP(AJ207,'[1]Parámetros Paula V'!$B$43:$D$45,2,0)," ")</f>
        <v>40</v>
      </c>
      <c r="AL207" s="30" t="s">
        <v>38</v>
      </c>
      <c r="AM207" s="30">
        <f>IFERROR(VLOOKUP(AL207,'[1]Parámetros Paula V'!$B$46:$D$50,2,0)," ")</f>
        <v>100</v>
      </c>
      <c r="AN207" s="30">
        <f>IFERROR(IF(Q207="No",20,(AE207*'[1]Parámetros Paula V'!$D$29)+(AG207*'[1]Parámetros Paula V'!$D$34)+(AI207*'[1]Parámetros Paula V'!$D$38)+(AK207*'[1]Parámetros Paula V'!$D$43)+(AM207*'[1]Parámetros Paula V'!$D$49))," ")</f>
        <v>49</v>
      </c>
      <c r="AO207" s="30">
        <f t="shared" si="7"/>
        <v>84.2</v>
      </c>
      <c r="AP207" s="28" t="str">
        <f>IF(AO207=" "," ",IF(AO207&lt;='[1]Parámetros Paula V'!$C$53,'[1]Parámetros Paula V'!$A$53,IF(AO207&lt;='[1]Parámetros Paula V'!$C$54,'[1]Parámetros Paula V'!$A$54,IF(AO207&lt;='[1]Parámetros Paula V'!$C$55,'[1]Parámetros Paula V'!$A$55,IF(AO207&lt;='[1]Parámetros Paula V'!$C$56,'[1]Parámetros Paula V'!$A$56,'[1]Parámetros Paula V'!$A$57)))))</f>
        <v>El control es óptimo, efectivo, eficiente, económicamente viable y ejecutándose adecuadamente.</v>
      </c>
      <c r="AQ207" s="31"/>
      <c r="AR207" s="32"/>
      <c r="AS207" s="32"/>
      <c r="AT207" s="31" t="s">
        <v>479</v>
      </c>
    </row>
    <row r="208" spans="1:46" ht="156.75" x14ac:dyDescent="0.2">
      <c r="A208" s="2" t="s">
        <v>470</v>
      </c>
      <c r="B208" s="28" t="s">
        <v>471</v>
      </c>
      <c r="C208" s="33" t="s">
        <v>480</v>
      </c>
      <c r="D208" s="34">
        <v>45469</v>
      </c>
      <c r="E208" s="28">
        <v>4</v>
      </c>
      <c r="F208" s="28" t="str">
        <f>VLOOKUP(E208,[1]Áreas!$D$1:$E$6,2,0)</f>
        <v>Probable</v>
      </c>
      <c r="G208" s="28">
        <v>20</v>
      </c>
      <c r="H208" s="28" t="str">
        <f>VLOOKUP(G208,[1]Áreas!$I$1:$J$6,2,0)</f>
        <v>Severo</v>
      </c>
      <c r="I208" s="28">
        <f t="shared" si="6"/>
        <v>80</v>
      </c>
      <c r="J208" s="28" t="str">
        <f>IFERROR(VLOOKUP(CONCATENATE(F208,H208),[1]Áreas!$E$8:$F$33,2,0)," ")</f>
        <v>Extremo</v>
      </c>
      <c r="K208" s="28" t="s">
        <v>857</v>
      </c>
      <c r="L208" s="28" t="s">
        <v>63</v>
      </c>
      <c r="M208" s="28" t="s">
        <v>481</v>
      </c>
      <c r="N208" s="28" t="s">
        <v>482</v>
      </c>
      <c r="O208" s="28" t="s">
        <v>37</v>
      </c>
      <c r="P208" s="30">
        <f>IFERROR(VLOOKUP(O208,'[1]Parámetros Paula V'!$B$2:$D$6,2,0)," ")</f>
        <v>80</v>
      </c>
      <c r="Q208" s="30" t="s">
        <v>38</v>
      </c>
      <c r="R208" s="30">
        <f>IFERROR(VLOOKUP(Q208,'[1]Parámetros Paula V'!$B$7:$D$8,2,0)," ")</f>
        <v>100</v>
      </c>
      <c r="S208" s="30" t="s">
        <v>38</v>
      </c>
      <c r="T208" s="30">
        <f>IFERROR(VLOOKUP(S208,'[1]Parámetros Paula V'!$B$9:$D$10,2,0)," ")</f>
        <v>20</v>
      </c>
      <c r="U208" s="30" t="s">
        <v>38</v>
      </c>
      <c r="V208" s="30">
        <f>IFERROR(VLOOKUP(U208,'[1]Parámetros Paula V'!$B$11:$D$12,2,0)," ")</f>
        <v>100</v>
      </c>
      <c r="W208" s="30" t="s">
        <v>48</v>
      </c>
      <c r="X208" s="30">
        <f>IFERROR(VLOOKUP(W208,'[1]Parámetros Paula V'!$B$13:$D$16,2,0)," ")</f>
        <v>40</v>
      </c>
      <c r="Y208" s="30">
        <f>IFERROR((R208*'[1]Parámetros Paula V'!$D$7)+(T208*'[1]Parámetros Paula V'!$D$9)+(V208*'[1]Parámetros Paula V'!$D$11)+(X208*'[1]Parámetros Paula V'!$D$13)," ")</f>
        <v>57</v>
      </c>
      <c r="Z208" s="30" t="s">
        <v>38</v>
      </c>
      <c r="AA208" s="30">
        <f>IFERROR(VLOOKUP(Z208,'[1]Parámetros Paula V'!$B$18:$D$20,2,0)," ")</f>
        <v>100</v>
      </c>
      <c r="AB208" s="30" t="s">
        <v>39</v>
      </c>
      <c r="AC208" s="30">
        <f>IFERROR(IF(Q208="No",20,VLOOKUP(AB208,'[1]Parámetros Paula V'!$B$23:$D$27,2,0))," ")</f>
        <v>100</v>
      </c>
      <c r="AD208" s="30" t="s">
        <v>40</v>
      </c>
      <c r="AE208" s="30">
        <f>IFERROR(VLOOKUP(AD208,'[1]Parámetros Paula V'!$B$29:$D$31,2,0)," ")</f>
        <v>80</v>
      </c>
      <c r="AF208" s="30" t="s">
        <v>41</v>
      </c>
      <c r="AG208" s="30">
        <f>IFERROR(VLOOKUP(AF208,'[1]Parámetros Paula V'!$B$34:$D$36,2,0)," ")</f>
        <v>40</v>
      </c>
      <c r="AH208" s="30" t="s">
        <v>50</v>
      </c>
      <c r="AI208" s="30">
        <f>IFERROR(VLOOKUP(AH208,'[1]Parámetros Paula V'!$B$38:$D$41,2,0)," ")</f>
        <v>40</v>
      </c>
      <c r="AJ208" s="30" t="s">
        <v>43</v>
      </c>
      <c r="AK208" s="30">
        <f>IFERROR(VLOOKUP(AJ208,'[1]Parámetros Paula V'!$B$43:$D$45,2,0)," ")</f>
        <v>80</v>
      </c>
      <c r="AL208" s="30" t="s">
        <v>38</v>
      </c>
      <c r="AM208" s="30">
        <f>IFERROR(VLOOKUP(AL208,'[1]Parámetros Paula V'!$B$46:$D$50,2,0)," ")</f>
        <v>100</v>
      </c>
      <c r="AN208" s="30">
        <f>IFERROR(IF(Q208="No",20,(AE208*'[1]Parámetros Paula V'!$D$29)+(AG208*'[1]Parámetros Paula V'!$D$34)+(AI208*'[1]Parámetros Paula V'!$D$38)+(AK208*'[1]Parámetros Paula V'!$D$43)+(AM208*'[1]Parámetros Paula V'!$D$49))," ")</f>
        <v>69</v>
      </c>
      <c r="AO208" s="30">
        <f t="shared" si="7"/>
        <v>81.2</v>
      </c>
      <c r="AP208" s="28" t="str">
        <f>IF(AO208=" "," ",IF(AO208&lt;='[1]Parámetros Paula V'!$C$53,'[1]Parámetros Paula V'!$A$53,IF(AO208&lt;='[1]Parámetros Paula V'!$C$54,'[1]Parámetros Paula V'!$A$54,IF(AO208&lt;='[1]Parámetros Paula V'!$C$55,'[1]Parámetros Paula V'!$A$55,IF(AO208&lt;='[1]Parámetros Paula V'!$C$56,'[1]Parámetros Paula V'!$A$56,'[1]Parámetros Paula V'!$A$57)))))</f>
        <v>El control es óptimo, efectivo, eficiente, económicamente viable y ejecutándose adecuadamente.</v>
      </c>
      <c r="AQ208" s="31"/>
      <c r="AR208" s="32"/>
      <c r="AS208" s="32"/>
      <c r="AT208" s="31" t="s">
        <v>483</v>
      </c>
    </row>
    <row r="209" spans="1:46" ht="156.75" x14ac:dyDescent="0.2">
      <c r="A209" s="2" t="s">
        <v>470</v>
      </c>
      <c r="B209" s="28" t="s">
        <v>471</v>
      </c>
      <c r="C209" s="33" t="s">
        <v>34</v>
      </c>
      <c r="D209" s="34">
        <v>45470</v>
      </c>
      <c r="E209" s="28">
        <v>4</v>
      </c>
      <c r="F209" s="28" t="str">
        <f>VLOOKUP(E209,[1]Áreas!$D$1:$E$6,2,0)</f>
        <v>Probable</v>
      </c>
      <c r="G209" s="28">
        <v>20</v>
      </c>
      <c r="H209" s="28" t="str">
        <f>VLOOKUP(G209,[1]Áreas!$I$1:$J$6,2,0)</f>
        <v>Severo</v>
      </c>
      <c r="I209" s="28">
        <f t="shared" si="6"/>
        <v>80</v>
      </c>
      <c r="J209" s="28" t="str">
        <f>IFERROR(VLOOKUP(CONCATENATE(F209,H209),[1]Áreas!$E$8:$F$33,2,0)," ")</f>
        <v>Extremo</v>
      </c>
      <c r="K209" s="28" t="s">
        <v>858</v>
      </c>
      <c r="L209" s="28" t="s">
        <v>63</v>
      </c>
      <c r="M209" s="28" t="s">
        <v>36</v>
      </c>
      <c r="N209" s="28" t="s">
        <v>859</v>
      </c>
      <c r="O209" s="28" t="s">
        <v>37</v>
      </c>
      <c r="P209" s="30">
        <f>IFERROR(VLOOKUP(O209,'[1]Parámetros Paula V'!$B$2:$D$6,2,0)," ")</f>
        <v>80</v>
      </c>
      <c r="Q209" s="30" t="s">
        <v>38</v>
      </c>
      <c r="R209" s="30">
        <f>IFERROR(VLOOKUP(Q209,'[1]Parámetros Paula V'!$B$7:$D$8,2,0)," ")</f>
        <v>100</v>
      </c>
      <c r="S209" s="30" t="s">
        <v>38</v>
      </c>
      <c r="T209" s="30">
        <f>IFERROR(VLOOKUP(S209,'[1]Parámetros Paula V'!$B$9:$D$10,2,0)," ")</f>
        <v>20</v>
      </c>
      <c r="U209" s="30" t="s">
        <v>38</v>
      </c>
      <c r="V209" s="30">
        <f>IFERROR(VLOOKUP(U209,'[1]Parámetros Paula V'!$B$11:$D$12,2,0)," ")</f>
        <v>100</v>
      </c>
      <c r="W209" s="30" t="s">
        <v>38</v>
      </c>
      <c r="X209" s="30">
        <f>IFERROR(VLOOKUP(W209,'[1]Parámetros Paula V'!$B$13:$D$16,2,0)," ")</f>
        <v>100</v>
      </c>
      <c r="Y209" s="30">
        <f>IFERROR((R209*'[1]Parámetros Paula V'!$D$7)+(T209*'[1]Parámetros Paula V'!$D$9)+(V209*'[1]Parámetros Paula V'!$D$11)+(X209*'[1]Parámetros Paula V'!$D$13)," ")</f>
        <v>72</v>
      </c>
      <c r="Z209" s="30" t="s">
        <v>38</v>
      </c>
      <c r="AA209" s="30">
        <f>IFERROR(VLOOKUP(Z209,'[1]Parámetros Paula V'!$B$18:$D$20,2,0)," ")</f>
        <v>100</v>
      </c>
      <c r="AB209" s="30" t="s">
        <v>39</v>
      </c>
      <c r="AC209" s="30">
        <f>IFERROR(IF(Q209="No",20,VLOOKUP(AB209,'[1]Parámetros Paula V'!$B$23:$D$27,2,0))," ")</f>
        <v>100</v>
      </c>
      <c r="AD209" s="30" t="s">
        <v>40</v>
      </c>
      <c r="AE209" s="30">
        <f>IFERROR(VLOOKUP(AD209,'[1]Parámetros Paula V'!$B$29:$D$31,2,0)," ")</f>
        <v>80</v>
      </c>
      <c r="AF209" s="30" t="s">
        <v>41</v>
      </c>
      <c r="AG209" s="30">
        <f>IFERROR(VLOOKUP(AF209,'[1]Parámetros Paula V'!$B$34:$D$36,2,0)," ")</f>
        <v>40</v>
      </c>
      <c r="AH209" s="30" t="s">
        <v>47</v>
      </c>
      <c r="AI209" s="30">
        <f>IFERROR(VLOOKUP(AH209,'[1]Parámetros Paula V'!$B$38:$D$41,2,0)," ")</f>
        <v>20</v>
      </c>
      <c r="AJ209" s="30" t="s">
        <v>43</v>
      </c>
      <c r="AK209" s="30">
        <f>IFERROR(VLOOKUP(AJ209,'[1]Parámetros Paula V'!$B$43:$D$45,2,0)," ")</f>
        <v>80</v>
      </c>
      <c r="AL209" s="30" t="s">
        <v>38</v>
      </c>
      <c r="AM209" s="30">
        <f>IFERROR(VLOOKUP(AL209,'[1]Parámetros Paula V'!$B$46:$D$50,2,0)," ")</f>
        <v>100</v>
      </c>
      <c r="AN209" s="30">
        <f>IFERROR(IF(Q209="No",20,(AE209*'[1]Parámetros Paula V'!$D$29)+(AG209*'[1]Parámetros Paula V'!$D$34)+(AI209*'[1]Parámetros Paula V'!$D$38)+(AK209*'[1]Parámetros Paula V'!$D$43)+(AM209*'[1]Parámetros Paula V'!$D$49))," ")</f>
        <v>64</v>
      </c>
      <c r="AO209" s="30">
        <f t="shared" si="7"/>
        <v>83.2</v>
      </c>
      <c r="AP209" s="28" t="str">
        <f>IF(AO209=" "," ",IF(AO209&lt;='[1]Parámetros Paula V'!$C$53,'[1]Parámetros Paula V'!$A$53,IF(AO209&lt;='[1]Parámetros Paula V'!$C$54,'[1]Parámetros Paula V'!$A$54,IF(AO209&lt;='[1]Parámetros Paula V'!$C$55,'[1]Parámetros Paula V'!$A$55,IF(AO209&lt;='[1]Parámetros Paula V'!$C$56,'[1]Parámetros Paula V'!$A$56,'[1]Parámetros Paula V'!$A$57)))))</f>
        <v>El control es óptimo, efectivo, eficiente, económicamente viable y ejecutándose adecuadamente.</v>
      </c>
      <c r="AQ209" s="31" t="s">
        <v>860</v>
      </c>
      <c r="AR209" s="32"/>
      <c r="AS209" s="32">
        <v>45565</v>
      </c>
      <c r="AT209" s="31" t="s">
        <v>484</v>
      </c>
    </row>
    <row r="210" spans="1:46" ht="156.75" x14ac:dyDescent="0.2">
      <c r="A210" s="2" t="s">
        <v>470</v>
      </c>
      <c r="B210" s="28" t="s">
        <v>471</v>
      </c>
      <c r="C210" s="33" t="s">
        <v>211</v>
      </c>
      <c r="D210" s="34">
        <v>45470</v>
      </c>
      <c r="E210" s="28">
        <v>4</v>
      </c>
      <c r="F210" s="28" t="str">
        <f>VLOOKUP(E210,[1]Áreas!$D$1:$E$6,2,0)</f>
        <v>Probable</v>
      </c>
      <c r="G210" s="28">
        <v>20</v>
      </c>
      <c r="H210" s="28" t="str">
        <f>VLOOKUP(G210,[1]Áreas!$I$1:$J$6,2,0)</f>
        <v>Severo</v>
      </c>
      <c r="I210" s="28">
        <f t="shared" si="6"/>
        <v>80</v>
      </c>
      <c r="J210" s="28" t="str">
        <f>IFERROR(VLOOKUP(CONCATENATE(F210,H210),[1]Áreas!$E$8:$F$33,2,0)," ")</f>
        <v>Extremo</v>
      </c>
      <c r="K210" s="28" t="s">
        <v>485</v>
      </c>
      <c r="L210" s="28" t="s">
        <v>63</v>
      </c>
      <c r="M210" s="28" t="s">
        <v>194</v>
      </c>
      <c r="N210" s="28" t="s">
        <v>211</v>
      </c>
      <c r="O210" s="28" t="s">
        <v>37</v>
      </c>
      <c r="P210" s="30">
        <f>IFERROR(VLOOKUP(O210,'[1]Parámetros Paula V'!$B$2:$D$6,2,0)," ")</f>
        <v>80</v>
      </c>
      <c r="Q210" s="30" t="s">
        <v>38</v>
      </c>
      <c r="R210" s="30">
        <f>IFERROR(VLOOKUP(Q210,'[1]Parámetros Paula V'!$B$7:$D$8,2,0)," ")</f>
        <v>100</v>
      </c>
      <c r="S210" s="30" t="s">
        <v>38</v>
      </c>
      <c r="T210" s="30">
        <f>IFERROR(VLOOKUP(S210,'[1]Parámetros Paula V'!$B$9:$D$10,2,0)," ")</f>
        <v>20</v>
      </c>
      <c r="U210" s="30" t="s">
        <v>38</v>
      </c>
      <c r="V210" s="30">
        <f>IFERROR(VLOOKUP(U210,'[1]Parámetros Paula V'!$B$11:$D$12,2,0)," ")</f>
        <v>100</v>
      </c>
      <c r="W210" s="30" t="s">
        <v>38</v>
      </c>
      <c r="X210" s="30">
        <f>IFERROR(VLOOKUP(W210,'[1]Parámetros Paula V'!$B$13:$D$16,2,0)," ")</f>
        <v>100</v>
      </c>
      <c r="Y210" s="30">
        <f>IFERROR((R210*'[1]Parámetros Paula V'!$D$7)+(T210*'[1]Parámetros Paula V'!$D$9)+(V210*'[1]Parámetros Paula V'!$D$11)+(X210*'[1]Parámetros Paula V'!$D$13)," ")</f>
        <v>72</v>
      </c>
      <c r="Z210" s="30" t="s">
        <v>38</v>
      </c>
      <c r="AA210" s="30">
        <f>IFERROR(VLOOKUP(Z210,'[1]Parámetros Paula V'!$B$18:$D$20,2,0)," ")</f>
        <v>100</v>
      </c>
      <c r="AB210" s="30" t="s">
        <v>39</v>
      </c>
      <c r="AC210" s="30">
        <f>IFERROR(IF(Q210="No",20,VLOOKUP(AB210,'[1]Parámetros Paula V'!$B$23:$D$27,2,0))," ")</f>
        <v>100</v>
      </c>
      <c r="AD210" s="30" t="s">
        <v>40</v>
      </c>
      <c r="AE210" s="30">
        <f>IFERROR(VLOOKUP(AD210,'[1]Parámetros Paula V'!$B$29:$D$31,2,0)," ")</f>
        <v>80</v>
      </c>
      <c r="AF210" s="30" t="s">
        <v>41</v>
      </c>
      <c r="AG210" s="30">
        <f>IFERROR(VLOOKUP(AF210,'[1]Parámetros Paula V'!$B$34:$D$36,2,0)," ")</f>
        <v>40</v>
      </c>
      <c r="AH210" s="30" t="s">
        <v>50</v>
      </c>
      <c r="AI210" s="30">
        <f>IFERROR(VLOOKUP(AH210,'[1]Parámetros Paula V'!$B$38:$D$41,2,0)," ")</f>
        <v>40</v>
      </c>
      <c r="AJ210" s="30" t="s">
        <v>51</v>
      </c>
      <c r="AK210" s="30">
        <f>IFERROR(VLOOKUP(AJ210,'[1]Parámetros Paula V'!$B$43:$D$45,2,0)," ")</f>
        <v>100</v>
      </c>
      <c r="AL210" s="30" t="s">
        <v>38</v>
      </c>
      <c r="AM210" s="30">
        <f>IFERROR(VLOOKUP(AL210,'[1]Parámetros Paula V'!$B$46:$D$50,2,0)," ")</f>
        <v>100</v>
      </c>
      <c r="AN210" s="30">
        <f>IFERROR(IF(Q210="No",20,(AE210*'[1]Parámetros Paula V'!$D$29)+(AG210*'[1]Parámetros Paula V'!$D$34)+(AI210*'[1]Parámetros Paula V'!$D$38)+(AK210*'[1]Parámetros Paula V'!$D$43)+(AM210*'[1]Parámetros Paula V'!$D$49))," ")</f>
        <v>79</v>
      </c>
      <c r="AO210" s="30">
        <f t="shared" si="7"/>
        <v>86.2</v>
      </c>
      <c r="AP210" s="28" t="str">
        <f>IF(AO210=" "," ",IF(AO210&lt;='[1]Parámetros Paula V'!$C$53,'[1]Parámetros Paula V'!$A$53,IF(AO210&lt;='[1]Parámetros Paula V'!$C$54,'[1]Parámetros Paula V'!$A$54,IF(AO210&lt;='[1]Parámetros Paula V'!$C$55,'[1]Parámetros Paula V'!$A$55,IF(AO210&lt;='[1]Parámetros Paula V'!$C$56,'[1]Parámetros Paula V'!$A$56,'[1]Parámetros Paula V'!$A$57)))))</f>
        <v>El control es óptimo, efectivo, eficiente, económicamente viable y ejecutándose adecuadamente.</v>
      </c>
      <c r="AQ210" s="31"/>
      <c r="AR210" s="32"/>
      <c r="AS210" s="32"/>
      <c r="AT210" s="31" t="s">
        <v>486</v>
      </c>
    </row>
    <row r="211" spans="1:46" ht="142.5" x14ac:dyDescent="0.2">
      <c r="A211" s="2" t="s">
        <v>487</v>
      </c>
      <c r="B211" s="28" t="s">
        <v>488</v>
      </c>
      <c r="C211" s="35"/>
      <c r="D211" s="35"/>
      <c r="E211" s="28">
        <v>4</v>
      </c>
      <c r="F211" s="28" t="str">
        <f>VLOOKUP(E211,[1]Áreas!$D$1:$E$6,2,0)</f>
        <v>Probable</v>
      </c>
      <c r="G211" s="28">
        <v>5</v>
      </c>
      <c r="H211" s="28" t="str">
        <f>VLOOKUP(G211,[1]Áreas!$I$1:$J$6,2,0)</f>
        <v>Moderado</v>
      </c>
      <c r="I211" s="28">
        <f t="shared" si="6"/>
        <v>20</v>
      </c>
      <c r="J211" s="28" t="str">
        <f>IFERROR(VLOOKUP(CONCATENATE(F211,H211),[1]Áreas!$E$8:$F$33,2,0)," ")</f>
        <v>Alto</v>
      </c>
      <c r="K211" s="28" t="s">
        <v>489</v>
      </c>
      <c r="L211" s="28" t="s">
        <v>63</v>
      </c>
      <c r="M211" s="28" t="s">
        <v>36</v>
      </c>
      <c r="N211" s="28" t="s">
        <v>89</v>
      </c>
      <c r="O211" s="28" t="s">
        <v>37</v>
      </c>
      <c r="P211" s="30">
        <f>IFERROR(VLOOKUP(O211,'[1]Parámetros Paula V'!$B$2:$D$6,2,0)," ")</f>
        <v>80</v>
      </c>
      <c r="Q211" s="30" t="s">
        <v>38</v>
      </c>
      <c r="R211" s="30">
        <f>IFERROR(VLOOKUP(Q211,'[1]Parámetros Paula V'!$B$7:$D$8,2,0)," ")</f>
        <v>100</v>
      </c>
      <c r="S211" s="30" t="s">
        <v>47</v>
      </c>
      <c r="T211" s="30">
        <f>IFERROR(VLOOKUP(S211,'[1]Parámetros Paula V'!$B$9:$D$10,2,0)," ")</f>
        <v>100</v>
      </c>
      <c r="U211" s="30" t="s">
        <v>38</v>
      </c>
      <c r="V211" s="30">
        <f>IFERROR(VLOOKUP(U211,'[1]Parámetros Paula V'!$B$11:$D$12,2,0)," ")</f>
        <v>100</v>
      </c>
      <c r="W211" s="30" t="s">
        <v>48</v>
      </c>
      <c r="X211" s="30">
        <f>IFERROR(VLOOKUP(W211,'[1]Parámetros Paula V'!$B$13:$D$16,2,0)," ")</f>
        <v>40</v>
      </c>
      <c r="Y211" s="30">
        <f>IFERROR((R211*'[1]Parámetros Paula V'!$D$7)+(T211*'[1]Parámetros Paula V'!$D$9)+(V211*'[1]Parámetros Paula V'!$D$11)+(X211*'[1]Parámetros Paula V'!$D$13)," ")</f>
        <v>85</v>
      </c>
      <c r="Z211" s="30" t="s">
        <v>38</v>
      </c>
      <c r="AA211" s="30">
        <f>IFERROR(VLOOKUP(Z211,'[1]Parámetros Paula V'!$B$18:$D$20,2,0)," ")</f>
        <v>100</v>
      </c>
      <c r="AB211" s="30" t="s">
        <v>39</v>
      </c>
      <c r="AC211" s="30">
        <f>IFERROR(IF(Q211="No",20,VLOOKUP(AB211,'[1]Parámetros Paula V'!$B$23:$D$27,2,0))," ")</f>
        <v>100</v>
      </c>
      <c r="AD211" s="30" t="s">
        <v>40</v>
      </c>
      <c r="AE211" s="30">
        <f>IFERROR(VLOOKUP(AD211,'[1]Parámetros Paula V'!$B$29:$D$31,2,0)," ")</f>
        <v>80</v>
      </c>
      <c r="AF211" s="30" t="s">
        <v>41</v>
      </c>
      <c r="AG211" s="30">
        <f>IFERROR(VLOOKUP(AF211,'[1]Parámetros Paula V'!$B$34:$D$36,2,0)," ")</f>
        <v>40</v>
      </c>
      <c r="AH211" s="30" t="s">
        <v>50</v>
      </c>
      <c r="AI211" s="30">
        <f>IFERROR(VLOOKUP(AH211,'[1]Parámetros Paula V'!$B$38:$D$41,2,0)," ")</f>
        <v>40</v>
      </c>
      <c r="AJ211" s="30" t="s">
        <v>51</v>
      </c>
      <c r="AK211" s="30">
        <f>IFERROR(VLOOKUP(AJ211,'[1]Parámetros Paula V'!$B$43:$D$45,2,0)," ")</f>
        <v>100</v>
      </c>
      <c r="AL211" s="30" t="s">
        <v>38</v>
      </c>
      <c r="AM211" s="30">
        <f>IFERROR(VLOOKUP(AL211,'[1]Parámetros Paula V'!$B$46:$D$50,2,0)," ")</f>
        <v>100</v>
      </c>
      <c r="AN211" s="30">
        <f>IFERROR(IF(Q211="No",20,(AE211*'[1]Parámetros Paula V'!$D$29)+(AG211*'[1]Parámetros Paula V'!$D$34)+(AI211*'[1]Parámetros Paula V'!$D$38)+(AK211*'[1]Parámetros Paula V'!$D$43)+(AM211*'[1]Parámetros Paula V'!$D$49))," ")</f>
        <v>79</v>
      </c>
      <c r="AO211" s="30">
        <f t="shared" si="7"/>
        <v>88.8</v>
      </c>
      <c r="AP211" s="28" t="str">
        <f>IF(AO211=" "," ",IF(AO211&lt;='[1]Parámetros Paula V'!$C$53,'[1]Parámetros Paula V'!$A$53,IF(AO211&lt;='[1]Parámetros Paula V'!$C$54,'[1]Parámetros Paula V'!$A$54,IF(AO211&lt;='[1]Parámetros Paula V'!$C$55,'[1]Parámetros Paula V'!$A$55,IF(AO211&lt;='[1]Parámetros Paula V'!$C$56,'[1]Parámetros Paula V'!$A$56,'[1]Parámetros Paula V'!$A$57)))))</f>
        <v>El control es óptimo, efectivo, eficiente, económicamente viable y ejecutándose adecuadamente.</v>
      </c>
      <c r="AQ211" s="31"/>
      <c r="AR211" s="32"/>
      <c r="AS211" s="32"/>
      <c r="AT211" s="31" t="s">
        <v>861</v>
      </c>
    </row>
    <row r="212" spans="1:46" ht="142.5" x14ac:dyDescent="0.2">
      <c r="A212" s="2" t="s">
        <v>487</v>
      </c>
      <c r="B212" s="28" t="s">
        <v>488</v>
      </c>
      <c r="C212" s="35"/>
      <c r="D212" s="35"/>
      <c r="E212" s="28">
        <v>4</v>
      </c>
      <c r="F212" s="28" t="str">
        <f>VLOOKUP(E212,[1]Áreas!$D$1:$E$6,2,0)</f>
        <v>Probable</v>
      </c>
      <c r="G212" s="28">
        <v>5</v>
      </c>
      <c r="H212" s="28" t="str">
        <f>VLOOKUP(G212,[1]Áreas!$I$1:$J$6,2,0)</f>
        <v>Moderado</v>
      </c>
      <c r="I212" s="28">
        <f t="shared" si="6"/>
        <v>20</v>
      </c>
      <c r="J212" s="28" t="str">
        <f>IFERROR(VLOOKUP(CONCATENATE(F212,H212),[1]Áreas!$E$8:$F$33,2,0)," ")</f>
        <v>Alto</v>
      </c>
      <c r="K212" s="28" t="s">
        <v>490</v>
      </c>
      <c r="L212" s="28" t="s">
        <v>63</v>
      </c>
      <c r="M212" s="28" t="s">
        <v>36</v>
      </c>
      <c r="N212" s="28" t="s">
        <v>89</v>
      </c>
      <c r="O212" s="28" t="s">
        <v>37</v>
      </c>
      <c r="P212" s="30">
        <f>IFERROR(VLOOKUP(O212,'[1]Parámetros Paula V'!$B$2:$D$6,2,0)," ")</f>
        <v>80</v>
      </c>
      <c r="Q212" s="30" t="s">
        <v>47</v>
      </c>
      <c r="R212" s="30">
        <f>IFERROR(VLOOKUP(Q212,'[1]Parámetros Paula V'!$B$7:$D$8,2,0)," ")</f>
        <v>20</v>
      </c>
      <c r="S212" s="30" t="s">
        <v>38</v>
      </c>
      <c r="T212" s="30">
        <f>IFERROR(VLOOKUP(S212,'[1]Parámetros Paula V'!$B$9:$D$10,2,0)," ")</f>
        <v>20</v>
      </c>
      <c r="U212" s="30" t="s">
        <v>38</v>
      </c>
      <c r="V212" s="30">
        <f>IFERROR(VLOOKUP(U212,'[1]Parámetros Paula V'!$B$11:$D$12,2,0)," ")</f>
        <v>100</v>
      </c>
      <c r="W212" s="30" t="s">
        <v>48</v>
      </c>
      <c r="X212" s="30">
        <f>IFERROR(VLOOKUP(W212,'[1]Parámetros Paula V'!$B$13:$D$16,2,0)," ")</f>
        <v>40</v>
      </c>
      <c r="Y212" s="30">
        <f>IFERROR((R212*'[1]Parámetros Paula V'!$D$7)+(T212*'[1]Parámetros Paula V'!$D$9)+(V212*'[1]Parámetros Paula V'!$D$11)+(X212*'[1]Parámetros Paula V'!$D$13)," ")</f>
        <v>33</v>
      </c>
      <c r="Z212" s="30" t="s">
        <v>395</v>
      </c>
      <c r="AA212" s="30">
        <f>IFERROR(VLOOKUP(Z212,'[1]Parámetros Paula V'!$B$18:$D$20,2,0)," ")</f>
        <v>40</v>
      </c>
      <c r="AB212" s="30" t="s">
        <v>54</v>
      </c>
      <c r="AC212" s="30">
        <f>IFERROR(IF(Q212="No",20,VLOOKUP(AB212,'[1]Parámetros Paula V'!$B$23:$D$27,2,0))," ")</f>
        <v>20</v>
      </c>
      <c r="AD212" s="30" t="s">
        <v>40</v>
      </c>
      <c r="AE212" s="30">
        <f>IFERROR(VLOOKUP(AD212,'[1]Parámetros Paula V'!$B$29:$D$31,2,0)," ")</f>
        <v>80</v>
      </c>
      <c r="AF212" s="30" t="s">
        <v>41</v>
      </c>
      <c r="AG212" s="30">
        <f>IFERROR(VLOOKUP(AF212,'[1]Parámetros Paula V'!$B$34:$D$36,2,0)," ")</f>
        <v>40</v>
      </c>
      <c r="AH212" s="30" t="s">
        <v>42</v>
      </c>
      <c r="AI212" s="30">
        <f>IFERROR(VLOOKUP(AH212,'[1]Parámetros Paula V'!$B$38:$D$41,2,0)," ")</f>
        <v>80</v>
      </c>
      <c r="AJ212" s="30" t="s">
        <v>97</v>
      </c>
      <c r="AK212" s="30">
        <f>IFERROR(VLOOKUP(AJ212,'[1]Parámetros Paula V'!$B$43:$D$45,2,0)," ")</f>
        <v>40</v>
      </c>
      <c r="AL212" s="30" t="s">
        <v>38</v>
      </c>
      <c r="AM212" s="30">
        <f>IFERROR(VLOOKUP(AL212,'[1]Parámetros Paula V'!$B$46:$D$50,2,0)," ")</f>
        <v>100</v>
      </c>
      <c r="AN212" s="30">
        <f>IFERROR(IF(Q212="No",20,(AE212*'[1]Parámetros Paula V'!$D$29)+(AG212*'[1]Parámetros Paula V'!$D$34)+(AI212*'[1]Parámetros Paula V'!$D$38)+(AK212*'[1]Parámetros Paula V'!$D$43)+(AM212*'[1]Parámetros Paula V'!$D$49))," ")</f>
        <v>20</v>
      </c>
      <c r="AO212" s="30">
        <f t="shared" si="7"/>
        <v>38.6</v>
      </c>
      <c r="AP212" s="28" t="str">
        <f>IF(AO212=" "," ",IF(AO212&lt;='[1]Parámetros Paula V'!$C$53,'[1]Parámetros Paula V'!$A$53,IF(AO212&lt;='[1]Parámetros Paula V'!$C$54,'[1]Parámetros Paula V'!$A$54,IF(AO212&lt;='[1]Parámetros Paula V'!$C$55,'[1]Parámetros Paula V'!$A$55,IF(AO212&lt;='[1]Parámetros Paula V'!$C$56,'[1]Parámetros Paula V'!$A$56,'[1]Parámetros Paula V'!$A$57)))))</f>
        <v>El control no cumple con las necesidades de mitigación del riesgo, se debe establecer acciones significativas. Se requiere fortalecer o mejorar el diseño y/o ejecución.</v>
      </c>
      <c r="AQ212" s="31"/>
      <c r="AR212" s="32"/>
      <c r="AS212" s="32"/>
      <c r="AT212" s="31" t="s">
        <v>862</v>
      </c>
    </row>
    <row r="213" spans="1:46" ht="142.5" x14ac:dyDescent="0.2">
      <c r="A213" s="2" t="s">
        <v>487</v>
      </c>
      <c r="B213" s="28" t="s">
        <v>488</v>
      </c>
      <c r="C213" s="35"/>
      <c r="D213" s="35"/>
      <c r="E213" s="28">
        <v>4</v>
      </c>
      <c r="F213" s="28" t="str">
        <f>VLOOKUP(E213,[1]Áreas!$D$1:$E$6,2,0)</f>
        <v>Probable</v>
      </c>
      <c r="G213" s="28">
        <v>5</v>
      </c>
      <c r="H213" s="28" t="str">
        <f>VLOOKUP(G213,[1]Áreas!$I$1:$J$6,2,0)</f>
        <v>Moderado</v>
      </c>
      <c r="I213" s="28">
        <f t="shared" si="6"/>
        <v>20</v>
      </c>
      <c r="J213" s="28" t="str">
        <f>IFERROR(VLOOKUP(CONCATENATE(F213,H213),[1]Áreas!$E$8:$F$33,2,0)," ")</f>
        <v>Alto</v>
      </c>
      <c r="K213" s="28" t="s">
        <v>491</v>
      </c>
      <c r="L213" s="28" t="s">
        <v>63</v>
      </c>
      <c r="M213" s="28" t="s">
        <v>36</v>
      </c>
      <c r="N213" s="28" t="s">
        <v>89</v>
      </c>
      <c r="O213" s="28" t="s">
        <v>37</v>
      </c>
      <c r="P213" s="30">
        <f>IFERROR(VLOOKUP(O213,'[1]Parámetros Paula V'!$B$2:$D$6,2,0)," ")</f>
        <v>80</v>
      </c>
      <c r="Q213" s="30" t="s">
        <v>38</v>
      </c>
      <c r="R213" s="30">
        <f>IFERROR(VLOOKUP(Q213,'[1]Parámetros Paula V'!$B$7:$D$8,2,0)," ")</f>
        <v>100</v>
      </c>
      <c r="S213" s="30" t="s">
        <v>47</v>
      </c>
      <c r="T213" s="30">
        <f>IFERROR(VLOOKUP(S213,'[1]Parámetros Paula V'!$B$9:$D$10,2,0)," ")</f>
        <v>100</v>
      </c>
      <c r="U213" s="30" t="s">
        <v>38</v>
      </c>
      <c r="V213" s="30">
        <f>IFERROR(VLOOKUP(U213,'[1]Parámetros Paula V'!$B$11:$D$12,2,0)," ")</f>
        <v>100</v>
      </c>
      <c r="W213" s="30" t="s">
        <v>48</v>
      </c>
      <c r="X213" s="30">
        <f>IFERROR(VLOOKUP(W213,'[1]Parámetros Paula V'!$B$13:$D$16,2,0)," ")</f>
        <v>40</v>
      </c>
      <c r="Y213" s="30">
        <f>IFERROR((R213*'[1]Parámetros Paula V'!$D$7)+(T213*'[1]Parámetros Paula V'!$D$9)+(V213*'[1]Parámetros Paula V'!$D$11)+(X213*'[1]Parámetros Paula V'!$D$13)," ")</f>
        <v>85</v>
      </c>
      <c r="Z213" s="30" t="s">
        <v>395</v>
      </c>
      <c r="AA213" s="30">
        <f>IFERROR(VLOOKUP(Z213,'[1]Parámetros Paula V'!$B$18:$D$20,2,0)," ")</f>
        <v>40</v>
      </c>
      <c r="AB213" s="30" t="s">
        <v>39</v>
      </c>
      <c r="AC213" s="30">
        <f>IFERROR(IF(Q213="No",20,VLOOKUP(AB213,'[1]Parámetros Paula V'!$B$23:$D$27,2,0))," ")</f>
        <v>100</v>
      </c>
      <c r="AD213" s="30" t="s">
        <v>40</v>
      </c>
      <c r="AE213" s="30">
        <f>IFERROR(VLOOKUP(AD213,'[1]Parámetros Paula V'!$B$29:$D$31,2,0)," ")</f>
        <v>80</v>
      </c>
      <c r="AF213" s="30" t="s">
        <v>41</v>
      </c>
      <c r="AG213" s="30">
        <f>IFERROR(VLOOKUP(AF213,'[1]Parámetros Paula V'!$B$34:$D$36,2,0)," ")</f>
        <v>40</v>
      </c>
      <c r="AH213" s="30" t="s">
        <v>50</v>
      </c>
      <c r="AI213" s="30">
        <f>IFERROR(VLOOKUP(AH213,'[1]Parámetros Paula V'!$B$38:$D$41,2,0)," ")</f>
        <v>40</v>
      </c>
      <c r="AJ213" s="30" t="s">
        <v>51</v>
      </c>
      <c r="AK213" s="30">
        <f>IFERROR(VLOOKUP(AJ213,'[1]Parámetros Paula V'!$B$43:$D$45,2,0)," ")</f>
        <v>100</v>
      </c>
      <c r="AL213" s="30" t="s">
        <v>38</v>
      </c>
      <c r="AM213" s="30">
        <f>IFERROR(VLOOKUP(AL213,'[1]Parámetros Paula V'!$B$46:$D$50,2,0)," ")</f>
        <v>100</v>
      </c>
      <c r="AN213" s="30">
        <f>IFERROR(IF(Q213="No",20,(AE213*'[1]Parámetros Paula V'!$D$29)+(AG213*'[1]Parámetros Paula V'!$D$34)+(AI213*'[1]Parámetros Paula V'!$D$38)+(AK213*'[1]Parámetros Paula V'!$D$43)+(AM213*'[1]Parámetros Paula V'!$D$49))," ")</f>
        <v>79</v>
      </c>
      <c r="AO213" s="30">
        <f t="shared" si="7"/>
        <v>76.8</v>
      </c>
      <c r="AP213" s="28" t="str">
        <f>IF(AO213=" "," ",IF(AO213&lt;='[1]Parámetros Paula V'!$C$53,'[1]Parámetros Paula V'!$A$53,IF(AO213&lt;='[1]Parámetros Paula V'!$C$54,'[1]Parámetros Paula V'!$A$54,IF(AO213&lt;='[1]Parámetros Paula V'!$C$55,'[1]Parámetros Paula V'!$A$55,IF(AO213&lt;='[1]Parámetros Paula V'!$C$56,'[1]Parámetros Paula V'!$A$56,'[1]Parámetros Paula V'!$A$57)))))</f>
        <v>El control está diseñado y ejecutándose adecuadamente, cumple con la mitigación del riesgo. Se debe establecer planes de mejora puntuales dirigidas a su mantenimiento</v>
      </c>
      <c r="AQ213" s="31"/>
      <c r="AR213" s="32"/>
      <c r="AS213" s="32"/>
      <c r="AT213" s="31" t="s">
        <v>863</v>
      </c>
    </row>
    <row r="214" spans="1:46" ht="142.5" x14ac:dyDescent="0.2">
      <c r="A214" s="2" t="s">
        <v>487</v>
      </c>
      <c r="B214" s="28" t="s">
        <v>488</v>
      </c>
      <c r="C214" s="33" t="s">
        <v>480</v>
      </c>
      <c r="D214" s="34">
        <v>45469</v>
      </c>
      <c r="E214" s="28">
        <v>4</v>
      </c>
      <c r="F214" s="28" t="str">
        <f>VLOOKUP(E214,[1]Áreas!$D$1:$E$6,2,0)</f>
        <v>Probable</v>
      </c>
      <c r="G214" s="28">
        <v>5</v>
      </c>
      <c r="H214" s="28" t="str">
        <f>VLOOKUP(G214,[1]Áreas!$I$1:$J$6,2,0)</f>
        <v>Moderado</v>
      </c>
      <c r="I214" s="28">
        <f t="shared" si="6"/>
        <v>20</v>
      </c>
      <c r="J214" s="28" t="str">
        <f>IFERROR(VLOOKUP(CONCATENATE(F214,H214),[1]Áreas!$E$8:$F$33,2,0)," ")</f>
        <v>Alto</v>
      </c>
      <c r="K214" s="28" t="s">
        <v>864</v>
      </c>
      <c r="L214" s="28" t="s">
        <v>63</v>
      </c>
      <c r="M214" s="28" t="s">
        <v>100</v>
      </c>
      <c r="N214" s="28" t="s">
        <v>482</v>
      </c>
      <c r="O214" s="28" t="s">
        <v>37</v>
      </c>
      <c r="P214" s="30">
        <f>IFERROR(VLOOKUP(O214,'[1]Parámetros Paula V'!$B$2:$D$6,2,0)," ")</f>
        <v>80</v>
      </c>
      <c r="Q214" s="30" t="s">
        <v>38</v>
      </c>
      <c r="R214" s="30">
        <f>IFERROR(VLOOKUP(Q214,'[1]Parámetros Paula V'!$B$7:$D$8,2,0)," ")</f>
        <v>100</v>
      </c>
      <c r="S214" s="30" t="s">
        <v>38</v>
      </c>
      <c r="T214" s="30">
        <f>IFERROR(VLOOKUP(S214,'[1]Parámetros Paula V'!$B$9:$D$10,2,0)," ")</f>
        <v>20</v>
      </c>
      <c r="U214" s="30" t="s">
        <v>38</v>
      </c>
      <c r="V214" s="30">
        <f>IFERROR(VLOOKUP(U214,'[1]Parámetros Paula V'!$B$11:$D$12,2,0)," ")</f>
        <v>100</v>
      </c>
      <c r="W214" s="30" t="s">
        <v>48</v>
      </c>
      <c r="X214" s="30">
        <f>IFERROR(VLOOKUP(W214,'[1]Parámetros Paula V'!$B$13:$D$16,2,0)," ")</f>
        <v>40</v>
      </c>
      <c r="Y214" s="30">
        <f>IFERROR((R214*'[1]Parámetros Paula V'!$D$7)+(T214*'[1]Parámetros Paula V'!$D$9)+(V214*'[1]Parámetros Paula V'!$D$11)+(X214*'[1]Parámetros Paula V'!$D$13)," ")</f>
        <v>57</v>
      </c>
      <c r="Z214" s="30" t="s">
        <v>38</v>
      </c>
      <c r="AA214" s="30">
        <f>IFERROR(VLOOKUP(Z214,'[1]Parámetros Paula V'!$B$18:$D$20,2,0)," ")</f>
        <v>100</v>
      </c>
      <c r="AB214" s="30" t="s">
        <v>110</v>
      </c>
      <c r="AC214" s="30">
        <f>IFERROR(IF(Q214="No",20,VLOOKUP(AB214,'[1]Parámetros Paula V'!$B$23:$D$27,2,0))," ")</f>
        <v>80</v>
      </c>
      <c r="AD214" s="30" t="s">
        <v>40</v>
      </c>
      <c r="AE214" s="30">
        <f>IFERROR(VLOOKUP(AD214,'[1]Parámetros Paula V'!$B$29:$D$31,2,0)," ")</f>
        <v>80</v>
      </c>
      <c r="AF214" s="30" t="s">
        <v>41</v>
      </c>
      <c r="AG214" s="30">
        <f>IFERROR(VLOOKUP(AF214,'[1]Parámetros Paula V'!$B$34:$D$36,2,0)," ")</f>
        <v>40</v>
      </c>
      <c r="AH214" s="30" t="s">
        <v>42</v>
      </c>
      <c r="AI214" s="30">
        <f>IFERROR(VLOOKUP(AH214,'[1]Parámetros Paula V'!$B$38:$D$41,2,0)," ")</f>
        <v>80</v>
      </c>
      <c r="AJ214" s="30" t="s">
        <v>43</v>
      </c>
      <c r="AK214" s="30">
        <f>IFERROR(VLOOKUP(AJ214,'[1]Parámetros Paula V'!$B$43:$D$45,2,0)," ")</f>
        <v>80</v>
      </c>
      <c r="AL214" s="30" t="s">
        <v>38</v>
      </c>
      <c r="AM214" s="30">
        <f>IFERROR(VLOOKUP(AL214,'[1]Parámetros Paula V'!$B$46:$D$50,2,0)," ")</f>
        <v>100</v>
      </c>
      <c r="AN214" s="30">
        <f>IFERROR(IF(Q214="No",20,(AE214*'[1]Parámetros Paula V'!$D$29)+(AG214*'[1]Parámetros Paula V'!$D$34)+(AI214*'[1]Parámetros Paula V'!$D$38)+(AK214*'[1]Parámetros Paula V'!$D$43)+(AM214*'[1]Parámetros Paula V'!$D$49))," ")</f>
        <v>79</v>
      </c>
      <c r="AO214" s="30">
        <f t="shared" si="7"/>
        <v>79.2</v>
      </c>
      <c r="AP214" s="28" t="str">
        <f>IF(AO214=" "," ",IF(AO214&lt;='[1]Parámetros Paula V'!$C$53,'[1]Parámetros Paula V'!$A$53,IF(AO214&lt;='[1]Parámetros Paula V'!$C$54,'[1]Parámetros Paula V'!$A$54,IF(AO214&lt;='[1]Parámetros Paula V'!$C$55,'[1]Parámetros Paula V'!$A$55,IF(AO214&lt;='[1]Parámetros Paula V'!$C$56,'[1]Parámetros Paula V'!$A$56,'[1]Parámetros Paula V'!$A$57)))))</f>
        <v>El control está diseñado y ejecutándose adecuadamente, cumple con la mitigación del riesgo. Se debe establecer planes de mejora puntuales dirigidas a su mantenimiento</v>
      </c>
      <c r="AQ214" s="31" t="s">
        <v>492</v>
      </c>
      <c r="AR214" s="32"/>
      <c r="AS214" s="32">
        <v>45534</v>
      </c>
      <c r="AT214" s="31" t="s">
        <v>865</v>
      </c>
    </row>
    <row r="215" spans="1:46" ht="142.5" x14ac:dyDescent="0.2">
      <c r="A215" s="2" t="s">
        <v>487</v>
      </c>
      <c r="B215" s="28" t="s">
        <v>488</v>
      </c>
      <c r="C215" s="35"/>
      <c r="D215" s="35"/>
      <c r="E215" s="28">
        <v>4</v>
      </c>
      <c r="F215" s="28" t="str">
        <f>VLOOKUP(E215,[1]Áreas!$D$1:$E$6,2,0)</f>
        <v>Probable</v>
      </c>
      <c r="G215" s="28">
        <v>5</v>
      </c>
      <c r="H215" s="28" t="str">
        <f>VLOOKUP(G215,[1]Áreas!$I$1:$J$6,2,0)</f>
        <v>Moderado</v>
      </c>
      <c r="I215" s="28">
        <f t="shared" si="6"/>
        <v>20</v>
      </c>
      <c r="J215" s="28" t="str">
        <f>IFERROR(VLOOKUP(CONCATENATE(F215,H215),[1]Áreas!$E$8:$F$33,2,0)," ")</f>
        <v>Alto</v>
      </c>
      <c r="K215" s="28" t="s">
        <v>493</v>
      </c>
      <c r="L215" s="28" t="s">
        <v>63</v>
      </c>
      <c r="M215" s="28" t="s">
        <v>36</v>
      </c>
      <c r="N215" s="28" t="s">
        <v>89</v>
      </c>
      <c r="O215" s="28" t="s">
        <v>37</v>
      </c>
      <c r="P215" s="30">
        <f>IFERROR(VLOOKUP(O215,'[1]Parámetros Paula V'!$B$2:$D$6,2,0)," ")</f>
        <v>80</v>
      </c>
      <c r="Q215" s="30" t="s">
        <v>38</v>
      </c>
      <c r="R215" s="30">
        <f>IFERROR(VLOOKUP(Q215,'[1]Parámetros Paula V'!$B$7:$D$8,2,0)," ")</f>
        <v>100</v>
      </c>
      <c r="S215" s="30" t="s">
        <v>38</v>
      </c>
      <c r="T215" s="30">
        <f>IFERROR(VLOOKUP(S215,'[1]Parámetros Paula V'!$B$9:$D$10,2,0)," ")</f>
        <v>20</v>
      </c>
      <c r="U215" s="30" t="s">
        <v>38</v>
      </c>
      <c r="V215" s="30">
        <f>IFERROR(VLOOKUP(U215,'[1]Parámetros Paula V'!$B$11:$D$12,2,0)," ")</f>
        <v>100</v>
      </c>
      <c r="W215" s="30" t="s">
        <v>48</v>
      </c>
      <c r="X215" s="30">
        <f>IFERROR(VLOOKUP(W215,'[1]Parámetros Paula V'!$B$13:$D$16,2,0)," ")</f>
        <v>40</v>
      </c>
      <c r="Y215" s="30">
        <f>IFERROR((R215*'[1]Parámetros Paula V'!$D$7)+(T215*'[1]Parámetros Paula V'!$D$9)+(V215*'[1]Parámetros Paula V'!$D$11)+(X215*'[1]Parámetros Paula V'!$D$13)," ")</f>
        <v>57</v>
      </c>
      <c r="Z215" s="30" t="s">
        <v>38</v>
      </c>
      <c r="AA215" s="30">
        <f>IFERROR(VLOOKUP(Z215,'[1]Parámetros Paula V'!$B$18:$D$20,2,0)," ")</f>
        <v>100</v>
      </c>
      <c r="AB215" s="30" t="s">
        <v>39</v>
      </c>
      <c r="AC215" s="30">
        <f>IFERROR(IF(Q215="No",20,VLOOKUP(AB215,'[1]Parámetros Paula V'!$B$23:$D$27,2,0))," ")</f>
        <v>100</v>
      </c>
      <c r="AD215" s="30" t="s">
        <v>40</v>
      </c>
      <c r="AE215" s="30">
        <f>IFERROR(VLOOKUP(AD215,'[1]Parámetros Paula V'!$B$29:$D$31,2,0)," ")</f>
        <v>80</v>
      </c>
      <c r="AF215" s="30" t="s">
        <v>41</v>
      </c>
      <c r="AG215" s="30">
        <f>IFERROR(VLOOKUP(AF215,'[1]Parámetros Paula V'!$B$34:$D$36,2,0)," ")</f>
        <v>40</v>
      </c>
      <c r="AH215" s="30" t="s">
        <v>50</v>
      </c>
      <c r="AI215" s="30">
        <f>IFERROR(VLOOKUP(AH215,'[1]Parámetros Paula V'!$B$38:$D$41,2,0)," ")</f>
        <v>40</v>
      </c>
      <c r="AJ215" s="30" t="s">
        <v>51</v>
      </c>
      <c r="AK215" s="30">
        <f>IFERROR(VLOOKUP(AJ215,'[1]Parámetros Paula V'!$B$43:$D$45,2,0)," ")</f>
        <v>100</v>
      </c>
      <c r="AL215" s="30" t="s">
        <v>38</v>
      </c>
      <c r="AM215" s="30">
        <f>IFERROR(VLOOKUP(AL215,'[1]Parámetros Paula V'!$B$46:$D$50,2,0)," ")</f>
        <v>100</v>
      </c>
      <c r="AN215" s="30">
        <f>IFERROR(IF(Q215="No",20,(AE215*'[1]Parámetros Paula V'!$D$29)+(AG215*'[1]Parámetros Paula V'!$D$34)+(AI215*'[1]Parámetros Paula V'!$D$38)+(AK215*'[1]Parámetros Paula V'!$D$43)+(AM215*'[1]Parámetros Paula V'!$D$49))," ")</f>
        <v>79</v>
      </c>
      <c r="AO215" s="30">
        <f t="shared" si="7"/>
        <v>83.2</v>
      </c>
      <c r="AP215" s="28" t="str">
        <f>IF(AO215=" "," ",IF(AO215&lt;='[1]Parámetros Paula V'!$C$53,'[1]Parámetros Paula V'!$A$53,IF(AO215&lt;='[1]Parámetros Paula V'!$C$54,'[1]Parámetros Paula V'!$A$54,IF(AO215&lt;='[1]Parámetros Paula V'!$C$55,'[1]Parámetros Paula V'!$A$55,IF(AO215&lt;='[1]Parámetros Paula V'!$C$56,'[1]Parámetros Paula V'!$A$56,'[1]Parámetros Paula V'!$A$57)))))</f>
        <v>El control es óptimo, efectivo, eficiente, económicamente viable y ejecutándose adecuadamente.</v>
      </c>
      <c r="AQ215" s="31"/>
      <c r="AR215" s="32"/>
      <c r="AS215" s="32"/>
      <c r="AT215" s="31" t="s">
        <v>866</v>
      </c>
    </row>
    <row r="216" spans="1:46" ht="142.5" x14ac:dyDescent="0.2">
      <c r="A216" s="2" t="s">
        <v>487</v>
      </c>
      <c r="B216" s="28" t="s">
        <v>488</v>
      </c>
      <c r="C216" s="33" t="s">
        <v>196</v>
      </c>
      <c r="D216" s="34">
        <v>45467</v>
      </c>
      <c r="E216" s="28">
        <v>4</v>
      </c>
      <c r="F216" s="28" t="str">
        <f>VLOOKUP(E216,[1]Áreas!$D$1:$E$6,2,0)</f>
        <v>Probable</v>
      </c>
      <c r="G216" s="28">
        <v>5</v>
      </c>
      <c r="H216" s="28" t="str">
        <f>VLOOKUP(G216,[1]Áreas!$I$1:$J$6,2,0)</f>
        <v>Moderado</v>
      </c>
      <c r="I216" s="28">
        <f t="shared" si="6"/>
        <v>20</v>
      </c>
      <c r="J216" s="28" t="str">
        <f>IFERROR(VLOOKUP(CONCATENATE(F216,H216),[1]Áreas!$E$8:$F$33,2,0)," ")</f>
        <v>Alto</v>
      </c>
      <c r="K216" s="28" t="s">
        <v>494</v>
      </c>
      <c r="L216" s="28" t="s">
        <v>63</v>
      </c>
      <c r="M216" s="28" t="s">
        <v>115</v>
      </c>
      <c r="N216" s="28" t="s">
        <v>196</v>
      </c>
      <c r="O216" s="28" t="s">
        <v>37</v>
      </c>
      <c r="P216" s="30">
        <f>IFERROR(VLOOKUP(O216,'[1]Parámetros Paula V'!$B$2:$D$6,2,0)," ")</f>
        <v>80</v>
      </c>
      <c r="Q216" s="30" t="s">
        <v>38</v>
      </c>
      <c r="R216" s="30">
        <f>IFERROR(VLOOKUP(Q216,'[1]Parámetros Paula V'!$B$7:$D$8,2,0)," ")</f>
        <v>100</v>
      </c>
      <c r="S216" s="30" t="s">
        <v>38</v>
      </c>
      <c r="T216" s="30">
        <f>IFERROR(VLOOKUP(S216,'[1]Parámetros Paula V'!$B$9:$D$10,2,0)," ")</f>
        <v>20</v>
      </c>
      <c r="U216" s="30" t="s">
        <v>38</v>
      </c>
      <c r="V216" s="30">
        <f>IFERROR(VLOOKUP(U216,'[1]Parámetros Paula V'!$B$11:$D$12,2,0)," ")</f>
        <v>100</v>
      </c>
      <c r="W216" s="30" t="s">
        <v>48</v>
      </c>
      <c r="X216" s="30">
        <f>IFERROR(VLOOKUP(W216,'[1]Parámetros Paula V'!$B$13:$D$16,2,0)," ")</f>
        <v>40</v>
      </c>
      <c r="Y216" s="30">
        <f>IFERROR((R216*'[1]Parámetros Paula V'!$D$7)+(T216*'[1]Parámetros Paula V'!$D$9)+(V216*'[1]Parámetros Paula V'!$D$11)+(X216*'[1]Parámetros Paula V'!$D$13)," ")</f>
        <v>57</v>
      </c>
      <c r="Z216" s="30" t="s">
        <v>38</v>
      </c>
      <c r="AA216" s="30">
        <f>IFERROR(VLOOKUP(Z216,'[1]Parámetros Paula V'!$B$18:$D$20,2,0)," ")</f>
        <v>100</v>
      </c>
      <c r="AB216" s="30" t="s">
        <v>39</v>
      </c>
      <c r="AC216" s="30">
        <f>IFERROR(IF(Q216="No",20,VLOOKUP(AB216,'[1]Parámetros Paula V'!$B$23:$D$27,2,0))," ")</f>
        <v>100</v>
      </c>
      <c r="AD216" s="30" t="s">
        <v>40</v>
      </c>
      <c r="AE216" s="30">
        <f>IFERROR(VLOOKUP(AD216,'[1]Parámetros Paula V'!$B$29:$D$31,2,0)," ")</f>
        <v>80</v>
      </c>
      <c r="AF216" s="30" t="s">
        <v>41</v>
      </c>
      <c r="AG216" s="30">
        <f>IFERROR(VLOOKUP(AF216,'[1]Parámetros Paula V'!$B$34:$D$36,2,0)," ")</f>
        <v>40</v>
      </c>
      <c r="AH216" s="30" t="s">
        <v>50</v>
      </c>
      <c r="AI216" s="30">
        <f>IFERROR(VLOOKUP(AH216,'[1]Parámetros Paula V'!$B$38:$D$41,2,0)," ")</f>
        <v>40</v>
      </c>
      <c r="AJ216" s="30" t="s">
        <v>51</v>
      </c>
      <c r="AK216" s="30">
        <f>IFERROR(VLOOKUP(AJ216,'[1]Parámetros Paula V'!$B$43:$D$45,2,0)," ")</f>
        <v>100</v>
      </c>
      <c r="AL216" s="30" t="s">
        <v>38</v>
      </c>
      <c r="AM216" s="30">
        <f>IFERROR(VLOOKUP(AL216,'[1]Parámetros Paula V'!$B$46:$D$50,2,0)," ")</f>
        <v>100</v>
      </c>
      <c r="AN216" s="30">
        <f>IFERROR(IF(Q216="No",20,(AE216*'[1]Parámetros Paula V'!$D$29)+(AG216*'[1]Parámetros Paula V'!$D$34)+(AI216*'[1]Parámetros Paula V'!$D$38)+(AK216*'[1]Parámetros Paula V'!$D$43)+(AM216*'[1]Parámetros Paula V'!$D$49))," ")</f>
        <v>79</v>
      </c>
      <c r="AO216" s="30">
        <f t="shared" si="7"/>
        <v>83.2</v>
      </c>
      <c r="AP216" s="28" t="str">
        <f>IF(AO216=" "," ",IF(AO216&lt;='[1]Parámetros Paula V'!$C$53,'[1]Parámetros Paula V'!$A$53,IF(AO216&lt;='[1]Parámetros Paula V'!$C$54,'[1]Parámetros Paula V'!$A$54,IF(AO216&lt;='[1]Parámetros Paula V'!$C$55,'[1]Parámetros Paula V'!$A$55,IF(AO216&lt;='[1]Parámetros Paula V'!$C$56,'[1]Parámetros Paula V'!$A$56,'[1]Parámetros Paula V'!$A$57)))))</f>
        <v>El control es óptimo, efectivo, eficiente, económicamente viable y ejecutándose adecuadamente.</v>
      </c>
      <c r="AQ216" s="31"/>
      <c r="AR216" s="32"/>
      <c r="AS216" s="32"/>
      <c r="AT216" s="31" t="s">
        <v>495</v>
      </c>
    </row>
    <row r="217" spans="1:46" ht="142.5" x14ac:dyDescent="0.2">
      <c r="A217" s="2" t="s">
        <v>487</v>
      </c>
      <c r="B217" s="28" t="s">
        <v>488</v>
      </c>
      <c r="C217" s="33" t="s">
        <v>193</v>
      </c>
      <c r="D217" s="34">
        <v>45460</v>
      </c>
      <c r="E217" s="28">
        <v>4</v>
      </c>
      <c r="F217" s="28" t="str">
        <f>VLOOKUP(E217,[1]Áreas!$D$1:$E$6,2,0)</f>
        <v>Probable</v>
      </c>
      <c r="G217" s="28">
        <v>5</v>
      </c>
      <c r="H217" s="28" t="str">
        <f>VLOOKUP(G217,[1]Áreas!$I$1:$J$6,2,0)</f>
        <v>Moderado</v>
      </c>
      <c r="I217" s="28">
        <f t="shared" si="6"/>
        <v>20</v>
      </c>
      <c r="J217" s="28" t="str">
        <f>IFERROR(VLOOKUP(CONCATENATE(F217,H217),[1]Áreas!$E$8:$F$33,2,0)," ")</f>
        <v>Alto</v>
      </c>
      <c r="K217" s="28" t="s">
        <v>867</v>
      </c>
      <c r="L217" s="28" t="s">
        <v>63</v>
      </c>
      <c r="M217" s="28" t="s">
        <v>194</v>
      </c>
      <c r="N217" s="28" t="s">
        <v>193</v>
      </c>
      <c r="O217" s="28" t="s">
        <v>58</v>
      </c>
      <c r="P217" s="30">
        <f>IFERROR(VLOOKUP(O217,'[1]Parámetros Paula V'!$B$2:$D$6,2,0)," ")</f>
        <v>100</v>
      </c>
      <c r="Q217" s="30" t="s">
        <v>38</v>
      </c>
      <c r="R217" s="30">
        <f>IFERROR(VLOOKUP(Q217,'[1]Parámetros Paula V'!$B$7:$D$8,2,0)," ")</f>
        <v>100</v>
      </c>
      <c r="S217" s="30" t="s">
        <v>38</v>
      </c>
      <c r="T217" s="30">
        <f>IFERROR(VLOOKUP(S217,'[1]Parámetros Paula V'!$B$9:$D$10,2,0)," ")</f>
        <v>20</v>
      </c>
      <c r="U217" s="30" t="s">
        <v>38</v>
      </c>
      <c r="V217" s="30">
        <f>IFERROR(VLOOKUP(U217,'[1]Parámetros Paula V'!$B$11:$D$12,2,0)," ")</f>
        <v>100</v>
      </c>
      <c r="W217" s="30" t="s">
        <v>38</v>
      </c>
      <c r="X217" s="30">
        <f>IFERROR(VLOOKUP(W217,'[1]Parámetros Paula V'!$B$13:$D$16,2,0)," ")</f>
        <v>100</v>
      </c>
      <c r="Y217" s="30">
        <f>IFERROR((R217*'[1]Parámetros Paula V'!$D$7)+(T217*'[1]Parámetros Paula V'!$D$9)+(V217*'[1]Parámetros Paula V'!$D$11)+(X217*'[1]Parámetros Paula V'!$D$13)," ")</f>
        <v>72</v>
      </c>
      <c r="Z217" s="30" t="s">
        <v>38</v>
      </c>
      <c r="AA217" s="30">
        <f>IFERROR(VLOOKUP(Z217,'[1]Parámetros Paula V'!$B$18:$D$20,2,0)," ")</f>
        <v>100</v>
      </c>
      <c r="AB217" s="30" t="s">
        <v>39</v>
      </c>
      <c r="AC217" s="30">
        <f>IFERROR(IF(Q217="No",20,VLOOKUP(AB217,'[1]Parámetros Paula V'!$B$23:$D$27,2,0))," ")</f>
        <v>100</v>
      </c>
      <c r="AD217" s="30" t="s">
        <v>40</v>
      </c>
      <c r="AE217" s="30">
        <f>IFERROR(VLOOKUP(AD217,'[1]Parámetros Paula V'!$B$29:$D$31,2,0)," ")</f>
        <v>80</v>
      </c>
      <c r="AF217" s="30" t="s">
        <v>41</v>
      </c>
      <c r="AG217" s="30">
        <f>IFERROR(VLOOKUP(AF217,'[1]Parámetros Paula V'!$B$34:$D$36,2,0)," ")</f>
        <v>40</v>
      </c>
      <c r="AH217" s="30" t="s">
        <v>42</v>
      </c>
      <c r="AI217" s="30">
        <f>IFERROR(VLOOKUP(AH217,'[1]Parámetros Paula V'!$B$38:$D$41,2,0)," ")</f>
        <v>80</v>
      </c>
      <c r="AJ217" s="30" t="s">
        <v>51</v>
      </c>
      <c r="AK217" s="30">
        <f>IFERROR(VLOOKUP(AJ217,'[1]Parámetros Paula V'!$B$43:$D$45,2,0)," ")</f>
        <v>100</v>
      </c>
      <c r="AL217" s="30" t="s">
        <v>38</v>
      </c>
      <c r="AM217" s="30">
        <f>IFERROR(VLOOKUP(AL217,'[1]Parámetros Paula V'!$B$46:$D$50,2,0)," ")</f>
        <v>100</v>
      </c>
      <c r="AN217" s="30">
        <f>IFERROR(IF(Q217="No",20,(AE217*'[1]Parámetros Paula V'!$D$29)+(AG217*'[1]Parámetros Paula V'!$D$34)+(AI217*'[1]Parámetros Paula V'!$D$38)+(AK217*'[1]Parámetros Paula V'!$D$43)+(AM217*'[1]Parámetros Paula V'!$D$49))," ")</f>
        <v>89</v>
      </c>
      <c r="AO217" s="30">
        <f t="shared" si="7"/>
        <v>92.2</v>
      </c>
      <c r="AP217" s="28" t="str">
        <f>IF(AO217=" "," ",IF(AO217&lt;='[1]Parámetros Paula V'!$C$53,'[1]Parámetros Paula V'!$A$53,IF(AO217&lt;='[1]Parámetros Paula V'!$C$54,'[1]Parámetros Paula V'!$A$54,IF(AO217&lt;='[1]Parámetros Paula V'!$C$55,'[1]Parámetros Paula V'!$A$55,IF(AO217&lt;='[1]Parámetros Paula V'!$C$56,'[1]Parámetros Paula V'!$A$56,'[1]Parámetros Paula V'!$A$57)))))</f>
        <v>El control es óptimo, efectivo, eficiente, económicamente viable y ejecutándose adecuadamente.</v>
      </c>
      <c r="AQ217" s="31"/>
      <c r="AR217" s="32"/>
      <c r="AS217" s="32"/>
      <c r="AT217" s="31" t="s">
        <v>868</v>
      </c>
    </row>
    <row r="218" spans="1:46" ht="114" x14ac:dyDescent="0.25">
      <c r="A218" s="2" t="s">
        <v>496</v>
      </c>
      <c r="B218" s="28" t="s">
        <v>497</v>
      </c>
      <c r="C218" s="33" t="s">
        <v>152</v>
      </c>
      <c r="D218" s="34">
        <v>45460</v>
      </c>
      <c r="E218" s="28">
        <v>3</v>
      </c>
      <c r="F218" s="28" t="str">
        <f>VLOOKUP(E218,[1]Áreas!$D$1:$E$6,2,0)</f>
        <v>Posible</v>
      </c>
      <c r="G218" s="28">
        <v>2</v>
      </c>
      <c r="H218" s="28" t="str">
        <f>VLOOKUP(G218,[1]Áreas!$I$1:$J$6,2,0)</f>
        <v>Menor</v>
      </c>
      <c r="I218" s="28">
        <f t="shared" si="6"/>
        <v>6</v>
      </c>
      <c r="J218" s="28" t="str">
        <f>IFERROR(VLOOKUP(CONCATENATE(F218,H218),[1]Áreas!$E$8:$F$33,2,0)," ")</f>
        <v>Medio</v>
      </c>
      <c r="K218" s="28" t="s">
        <v>498</v>
      </c>
      <c r="L218" s="28" t="s">
        <v>63</v>
      </c>
      <c r="M218" s="28" t="s">
        <v>115</v>
      </c>
      <c r="N218" s="28" t="s">
        <v>152</v>
      </c>
      <c r="O218" s="28" t="s">
        <v>37</v>
      </c>
      <c r="P218" s="30">
        <f>IFERROR(VLOOKUP(O218,'[1]Parámetros Paula V'!$B$2:$D$6,2,0)," ")</f>
        <v>80</v>
      </c>
      <c r="Q218" s="30" t="s">
        <v>38</v>
      </c>
      <c r="R218" s="30">
        <f>IFERROR(VLOOKUP(Q218,'[1]Parámetros Paula V'!$B$7:$D$8,2,0)," ")</f>
        <v>100</v>
      </c>
      <c r="S218" s="30" t="s">
        <v>47</v>
      </c>
      <c r="T218" s="30">
        <f>IFERROR(VLOOKUP(S218,'[1]Parámetros Paula V'!$B$9:$D$10,2,0)," ")</f>
        <v>100</v>
      </c>
      <c r="U218" s="30" t="s">
        <v>38</v>
      </c>
      <c r="V218" s="30">
        <f>IFERROR(VLOOKUP(U218,'[1]Parámetros Paula V'!$B$11:$D$12,2,0)," ")</f>
        <v>100</v>
      </c>
      <c r="W218" s="30" t="s">
        <v>48</v>
      </c>
      <c r="X218" s="30">
        <f>IFERROR(VLOOKUP(W218,'[1]Parámetros Paula V'!$B$13:$D$16,2,0)," ")</f>
        <v>40</v>
      </c>
      <c r="Y218" s="30">
        <f>IFERROR((R218*'[1]Parámetros Paula V'!$D$7)+(T218*'[1]Parámetros Paula V'!$D$9)+(V218*'[1]Parámetros Paula V'!$D$11)+(X218*'[1]Parámetros Paula V'!$D$13)," ")</f>
        <v>85</v>
      </c>
      <c r="Z218" s="30" t="s">
        <v>38</v>
      </c>
      <c r="AA218" s="30">
        <f>IFERROR(VLOOKUP(Z218,'[1]Parámetros Paula V'!$B$18:$D$20,2,0)," ")</f>
        <v>100</v>
      </c>
      <c r="AB218" s="30" t="s">
        <v>39</v>
      </c>
      <c r="AC218" s="30">
        <f>IFERROR(IF(Q218="No",20,VLOOKUP(AB218,'[1]Parámetros Paula V'!$B$23:$D$27,2,0))," ")</f>
        <v>100</v>
      </c>
      <c r="AD218" s="30" t="s">
        <v>40</v>
      </c>
      <c r="AE218" s="30">
        <f>IFERROR(VLOOKUP(AD218,'[1]Parámetros Paula V'!$B$29:$D$31,2,0)," ")</f>
        <v>80</v>
      </c>
      <c r="AF218" s="30" t="s">
        <v>41</v>
      </c>
      <c r="AG218" s="30">
        <f>IFERROR(VLOOKUP(AF218,'[1]Parámetros Paula V'!$B$34:$D$36,2,0)," ")</f>
        <v>40</v>
      </c>
      <c r="AH218" s="30" t="s">
        <v>50</v>
      </c>
      <c r="AI218" s="30">
        <f>IFERROR(VLOOKUP(AH218,'[1]Parámetros Paula V'!$B$38:$D$41,2,0)," ")</f>
        <v>40</v>
      </c>
      <c r="AJ218" s="30" t="s">
        <v>43</v>
      </c>
      <c r="AK218" s="30">
        <f>IFERROR(VLOOKUP(AJ218,'[1]Parámetros Paula V'!$B$43:$D$45,2,0)," ")</f>
        <v>80</v>
      </c>
      <c r="AL218" s="30" t="s">
        <v>38</v>
      </c>
      <c r="AM218" s="30">
        <f>IFERROR(VLOOKUP(AL218,'[1]Parámetros Paula V'!$B$46:$D$50,2,0)," ")</f>
        <v>100</v>
      </c>
      <c r="AN218" s="30">
        <f>IFERROR(IF(Q218="No",20,(AE218*'[1]Parámetros Paula V'!$D$29)+(AG218*'[1]Parámetros Paula V'!$D$34)+(AI218*'[1]Parámetros Paula V'!$D$38)+(AK218*'[1]Parámetros Paula V'!$D$43)+(AM218*'[1]Parámetros Paula V'!$D$49))," ")</f>
        <v>69</v>
      </c>
      <c r="AO218" s="30">
        <f t="shared" si="7"/>
        <v>86.8</v>
      </c>
      <c r="AP218" s="28" t="str">
        <f>IF(AO218=" "," ",IF(AO218&lt;='[1]Parámetros Paula V'!$C$53,'[1]Parámetros Paula V'!$A$53,IF(AO218&lt;='[1]Parámetros Paula V'!$C$54,'[1]Parámetros Paula V'!$A$54,IF(AO218&lt;='[1]Parámetros Paula V'!$C$55,'[1]Parámetros Paula V'!$A$55,IF(AO218&lt;='[1]Parámetros Paula V'!$C$56,'[1]Parámetros Paula V'!$A$56,'[1]Parámetros Paula V'!$A$57)))))</f>
        <v>El control es óptimo, efectivo, eficiente, económicamente viable y ejecutándose adecuadamente.</v>
      </c>
      <c r="AQ218" s="31"/>
      <c r="AR218" s="42"/>
      <c r="AS218" s="32"/>
      <c r="AT218" s="31" t="s">
        <v>499</v>
      </c>
    </row>
    <row r="219" spans="1:46" ht="114" x14ac:dyDescent="0.2">
      <c r="A219" s="2" t="s">
        <v>496</v>
      </c>
      <c r="B219" s="28" t="s">
        <v>497</v>
      </c>
      <c r="C219" s="28" t="s">
        <v>347</v>
      </c>
      <c r="D219" s="34">
        <v>45485</v>
      </c>
      <c r="E219" s="28">
        <v>3</v>
      </c>
      <c r="F219" s="28" t="str">
        <f>VLOOKUP(E219,[1]Áreas!$D$1:$E$6,2,0)</f>
        <v>Posible</v>
      </c>
      <c r="G219" s="28">
        <v>2</v>
      </c>
      <c r="H219" s="28" t="str">
        <f>VLOOKUP(G219,[1]Áreas!$I$1:$J$6,2,0)</f>
        <v>Menor</v>
      </c>
      <c r="I219" s="28">
        <f t="shared" si="6"/>
        <v>6</v>
      </c>
      <c r="J219" s="28" t="str">
        <f>IFERROR(VLOOKUP(CONCATENATE(F219,H219),[1]Áreas!$E$8:$F$33,2,0)," ")</f>
        <v>Medio</v>
      </c>
      <c r="K219" s="28" t="s">
        <v>500</v>
      </c>
      <c r="L219" s="28" t="s">
        <v>63</v>
      </c>
      <c r="M219" s="28" t="s">
        <v>115</v>
      </c>
      <c r="N219" s="28" t="s">
        <v>347</v>
      </c>
      <c r="O219" s="28" t="s">
        <v>46</v>
      </c>
      <c r="P219" s="30">
        <f>IFERROR(VLOOKUP(O219,'[1]Parámetros Paula V'!$B$2:$D$6,2,0)," ")</f>
        <v>60</v>
      </c>
      <c r="Q219" s="30" t="s">
        <v>38</v>
      </c>
      <c r="R219" s="30">
        <f>IFERROR(VLOOKUP(Q219,'[1]Parámetros Paula V'!$B$7:$D$8,2,0)," ")</f>
        <v>100</v>
      </c>
      <c r="S219" s="30" t="s">
        <v>38</v>
      </c>
      <c r="T219" s="30">
        <f>IFERROR(VLOOKUP(S219,'[1]Parámetros Paula V'!$B$9:$D$10,2,0)," ")</f>
        <v>20</v>
      </c>
      <c r="U219" s="30" t="s">
        <v>38</v>
      </c>
      <c r="V219" s="30">
        <f>IFERROR(VLOOKUP(U219,'[1]Parámetros Paula V'!$B$11:$D$12,2,0)," ")</f>
        <v>100</v>
      </c>
      <c r="W219" s="30" t="s">
        <v>38</v>
      </c>
      <c r="X219" s="30">
        <f>IFERROR(VLOOKUP(W219,'[1]Parámetros Paula V'!$B$13:$D$16,2,0)," ")</f>
        <v>100</v>
      </c>
      <c r="Y219" s="30">
        <f>IFERROR((R219*'[1]Parámetros Paula V'!$D$7)+(T219*'[1]Parámetros Paula V'!$D$9)+(V219*'[1]Parámetros Paula V'!$D$11)+(X219*'[1]Parámetros Paula V'!$D$13)," ")</f>
        <v>72</v>
      </c>
      <c r="Z219" s="30" t="s">
        <v>38</v>
      </c>
      <c r="AA219" s="30">
        <f>IFERROR(VLOOKUP(Z219,'[1]Parámetros Paula V'!$B$18:$D$20,2,0)," ")</f>
        <v>100</v>
      </c>
      <c r="AB219" s="30" t="s">
        <v>39</v>
      </c>
      <c r="AC219" s="30">
        <f>IFERROR(IF(Q219="No",20,VLOOKUP(AB219,'[1]Parámetros Paula V'!$B$23:$D$27,2,0))," ")</f>
        <v>100</v>
      </c>
      <c r="AD219" s="30" t="s">
        <v>201</v>
      </c>
      <c r="AE219" s="30">
        <f>IFERROR(VLOOKUP(AD219,'[1]Parámetros Paula V'!$B$29:$D$31,2,0)," ")</f>
        <v>60</v>
      </c>
      <c r="AF219" s="30" t="s">
        <v>41</v>
      </c>
      <c r="AG219" s="30">
        <f>IFERROR(VLOOKUP(AF219,'[1]Parámetros Paula V'!$B$34:$D$36,2,0)," ")</f>
        <v>40</v>
      </c>
      <c r="AH219" s="30" t="s">
        <v>42</v>
      </c>
      <c r="AI219" s="30">
        <f>IFERROR(VLOOKUP(AH219,'[1]Parámetros Paula V'!$B$38:$D$41,2,0)," ")</f>
        <v>80</v>
      </c>
      <c r="AJ219" s="30" t="s">
        <v>43</v>
      </c>
      <c r="AK219" s="30">
        <f>IFERROR(VLOOKUP(AJ219,'[1]Parámetros Paula V'!$B$43:$D$45,2,0)," ")</f>
        <v>80</v>
      </c>
      <c r="AL219" s="30" t="s">
        <v>38</v>
      </c>
      <c r="AM219" s="30">
        <f>IFERROR(VLOOKUP(AL219,'[1]Parámetros Paula V'!$B$46:$D$50,2,0)," ")</f>
        <v>100</v>
      </c>
      <c r="AN219" s="30">
        <f>IFERROR(IF(Q219="No",20,(AE219*'[1]Parámetros Paula V'!$D$29)+(AG219*'[1]Parámetros Paula V'!$D$34)+(AI219*'[1]Parámetros Paula V'!$D$38)+(AK219*'[1]Parámetros Paula V'!$D$43)+(AM219*'[1]Parámetros Paula V'!$D$49))," ")</f>
        <v>77.5</v>
      </c>
      <c r="AO219" s="30">
        <f t="shared" si="7"/>
        <v>81.900000000000006</v>
      </c>
      <c r="AP219" s="28" t="str">
        <f>IF(AO219=" "," ",IF(AO219&lt;='[1]Parámetros Paula V'!$C$53,'[1]Parámetros Paula V'!$A$53,IF(AO219&lt;='[1]Parámetros Paula V'!$C$54,'[1]Parámetros Paula V'!$A$54,IF(AO219&lt;='[1]Parámetros Paula V'!$C$55,'[1]Parámetros Paula V'!$A$55,IF(AO219&lt;='[1]Parámetros Paula V'!$C$56,'[1]Parámetros Paula V'!$A$56,'[1]Parámetros Paula V'!$A$57)))))</f>
        <v>El control es óptimo, efectivo, eficiente, económicamente viable y ejecutándose adecuadamente.</v>
      </c>
      <c r="AQ219" s="31"/>
      <c r="AR219" s="32"/>
      <c r="AS219" s="32"/>
      <c r="AT219" s="31" t="s">
        <v>501</v>
      </c>
    </row>
    <row r="220" spans="1:46" ht="114" x14ac:dyDescent="0.2">
      <c r="A220" s="2" t="s">
        <v>496</v>
      </c>
      <c r="B220" s="28" t="s">
        <v>497</v>
      </c>
      <c r="C220" s="33" t="s">
        <v>106</v>
      </c>
      <c r="D220" s="34">
        <v>45468</v>
      </c>
      <c r="E220" s="28">
        <v>3</v>
      </c>
      <c r="F220" s="28" t="str">
        <f>VLOOKUP(E220,[1]Áreas!$D$1:$E$6,2,0)</f>
        <v>Posible</v>
      </c>
      <c r="G220" s="28">
        <v>2</v>
      </c>
      <c r="H220" s="28" t="str">
        <f>VLOOKUP(G220,[1]Áreas!$I$1:$J$6,2,0)</f>
        <v>Menor</v>
      </c>
      <c r="I220" s="28">
        <f t="shared" si="6"/>
        <v>6</v>
      </c>
      <c r="J220" s="28" t="str">
        <f>IFERROR(VLOOKUP(CONCATENATE(F220,H220),[1]Áreas!$E$8:$F$33,2,0)," ")</f>
        <v>Medio</v>
      </c>
      <c r="K220" s="28" t="s">
        <v>869</v>
      </c>
      <c r="L220" s="28" t="s">
        <v>63</v>
      </c>
      <c r="M220" s="28" t="s">
        <v>36</v>
      </c>
      <c r="N220" s="28" t="s">
        <v>106</v>
      </c>
      <c r="O220" s="28" t="s">
        <v>37</v>
      </c>
      <c r="P220" s="30">
        <f>IFERROR(VLOOKUP(O220,'[1]Parámetros Paula V'!$B$2:$D$6,2,0)," ")</f>
        <v>80</v>
      </c>
      <c r="Q220" s="30" t="s">
        <v>38</v>
      </c>
      <c r="R220" s="30">
        <f>IFERROR(VLOOKUP(Q220,'[1]Parámetros Paula V'!$B$7:$D$8,2,0)," ")</f>
        <v>100</v>
      </c>
      <c r="S220" s="30" t="s">
        <v>47</v>
      </c>
      <c r="T220" s="30">
        <f>IFERROR(VLOOKUP(S220,'[1]Parámetros Paula V'!$B$9:$D$10,2,0)," ")</f>
        <v>100</v>
      </c>
      <c r="U220" s="30" t="s">
        <v>38</v>
      </c>
      <c r="V220" s="30">
        <f>IFERROR(VLOOKUP(U220,'[1]Parámetros Paula V'!$B$11:$D$12,2,0)," ")</f>
        <v>100</v>
      </c>
      <c r="W220" s="30" t="s">
        <v>48</v>
      </c>
      <c r="X220" s="30">
        <f>IFERROR(VLOOKUP(W220,'[1]Parámetros Paula V'!$B$13:$D$16,2,0)," ")</f>
        <v>40</v>
      </c>
      <c r="Y220" s="30">
        <f>IFERROR((R220*'[1]Parámetros Paula V'!$D$7)+(T220*'[1]Parámetros Paula V'!$D$9)+(V220*'[1]Parámetros Paula V'!$D$11)+(X220*'[1]Parámetros Paula V'!$D$13)," ")</f>
        <v>85</v>
      </c>
      <c r="Z220" s="30" t="s">
        <v>38</v>
      </c>
      <c r="AA220" s="30">
        <f>IFERROR(VLOOKUP(Z220,'[1]Parámetros Paula V'!$B$18:$D$20,2,0)," ")</f>
        <v>100</v>
      </c>
      <c r="AB220" s="30" t="s">
        <v>39</v>
      </c>
      <c r="AC220" s="30">
        <f>IFERROR(IF(Q220="No",20,VLOOKUP(AB220,'[1]Parámetros Paula V'!$B$23:$D$27,2,0))," ")</f>
        <v>100</v>
      </c>
      <c r="AD220" s="30" t="s">
        <v>40</v>
      </c>
      <c r="AE220" s="30">
        <f>IFERROR(VLOOKUP(AD220,'[1]Parámetros Paula V'!$B$29:$D$31,2,0)," ")</f>
        <v>80</v>
      </c>
      <c r="AF220" s="30" t="s">
        <v>41</v>
      </c>
      <c r="AG220" s="30">
        <f>IFERROR(VLOOKUP(AF220,'[1]Parámetros Paula V'!$B$34:$D$36,2,0)," ")</f>
        <v>40</v>
      </c>
      <c r="AH220" s="30" t="s">
        <v>50</v>
      </c>
      <c r="AI220" s="30">
        <f>IFERROR(VLOOKUP(AH220,'[1]Parámetros Paula V'!$B$38:$D$41,2,0)," ")</f>
        <v>40</v>
      </c>
      <c r="AJ220" s="30" t="s">
        <v>51</v>
      </c>
      <c r="AK220" s="30">
        <f>IFERROR(VLOOKUP(AJ220,'[1]Parámetros Paula V'!$B$43:$D$45,2,0)," ")</f>
        <v>100</v>
      </c>
      <c r="AL220" s="30" t="s">
        <v>38</v>
      </c>
      <c r="AM220" s="30">
        <f>IFERROR(VLOOKUP(AL220,'[1]Parámetros Paula V'!$B$46:$D$50,2,0)," ")</f>
        <v>100</v>
      </c>
      <c r="AN220" s="30">
        <f>IFERROR(IF(Q220="No",20,(AE220*'[1]Parámetros Paula V'!$D$29)+(AG220*'[1]Parámetros Paula V'!$D$34)+(AI220*'[1]Parámetros Paula V'!$D$38)+(AK220*'[1]Parámetros Paula V'!$D$43)+(AM220*'[1]Parámetros Paula V'!$D$49))," ")</f>
        <v>79</v>
      </c>
      <c r="AO220" s="30">
        <f t="shared" si="7"/>
        <v>88.8</v>
      </c>
      <c r="AP220" s="28" t="str">
        <f>IF(AO220=" "," ",IF(AO220&lt;='[1]Parámetros Paula V'!$C$53,'[1]Parámetros Paula V'!$A$53,IF(AO220&lt;='[1]Parámetros Paula V'!$C$54,'[1]Parámetros Paula V'!$A$54,IF(AO220&lt;='[1]Parámetros Paula V'!$C$55,'[1]Parámetros Paula V'!$A$55,IF(AO220&lt;='[1]Parámetros Paula V'!$C$56,'[1]Parámetros Paula V'!$A$56,'[1]Parámetros Paula V'!$A$57)))))</f>
        <v>El control es óptimo, efectivo, eficiente, económicamente viable y ejecutándose adecuadamente.</v>
      </c>
      <c r="AQ220" s="31"/>
      <c r="AR220" s="32"/>
      <c r="AS220" s="32"/>
      <c r="AT220" s="31" t="s">
        <v>870</v>
      </c>
    </row>
    <row r="221" spans="1:46" ht="114" x14ac:dyDescent="0.2">
      <c r="A221" s="2" t="s">
        <v>496</v>
      </c>
      <c r="B221" s="28" t="s">
        <v>497</v>
      </c>
      <c r="C221" s="33" t="s">
        <v>129</v>
      </c>
      <c r="D221" s="34">
        <v>45461</v>
      </c>
      <c r="E221" s="28">
        <v>3</v>
      </c>
      <c r="F221" s="28" t="str">
        <f>VLOOKUP(E221,[1]Áreas!$D$1:$E$6,2,0)</f>
        <v>Posible</v>
      </c>
      <c r="G221" s="28">
        <v>2</v>
      </c>
      <c r="H221" s="28" t="str">
        <f>VLOOKUP(G221,[1]Áreas!$I$1:$J$6,2,0)</f>
        <v>Menor</v>
      </c>
      <c r="I221" s="28">
        <f t="shared" si="6"/>
        <v>6</v>
      </c>
      <c r="J221" s="28" t="str">
        <f>IFERROR(VLOOKUP(CONCATENATE(F221,H221),[1]Áreas!$E$8:$F$33,2,0)," ")</f>
        <v>Medio</v>
      </c>
      <c r="K221" s="28" t="s">
        <v>871</v>
      </c>
      <c r="L221" s="28" t="s">
        <v>63</v>
      </c>
      <c r="M221" s="28" t="s">
        <v>115</v>
      </c>
      <c r="N221" s="28" t="s">
        <v>129</v>
      </c>
      <c r="O221" s="28" t="s">
        <v>46</v>
      </c>
      <c r="P221" s="30">
        <f>IFERROR(VLOOKUP(O221,'[1]Parámetros Paula V'!$B$2:$D$6,2,0)," ")</f>
        <v>60</v>
      </c>
      <c r="Q221" s="30" t="s">
        <v>38</v>
      </c>
      <c r="R221" s="30">
        <f>IFERROR(VLOOKUP(Q221,'[1]Parámetros Paula V'!$B$7:$D$8,2,0)," ")</f>
        <v>100</v>
      </c>
      <c r="S221" s="30" t="s">
        <v>47</v>
      </c>
      <c r="T221" s="30">
        <f>IFERROR(VLOOKUP(S221,'[1]Parámetros Paula V'!$B$9:$D$10,2,0)," ")</f>
        <v>100</v>
      </c>
      <c r="U221" s="30" t="s">
        <v>38</v>
      </c>
      <c r="V221" s="30">
        <f>IFERROR(VLOOKUP(U221,'[1]Parámetros Paula V'!$B$11:$D$12,2,0)," ")</f>
        <v>100</v>
      </c>
      <c r="W221" s="30" t="s">
        <v>48</v>
      </c>
      <c r="X221" s="30">
        <f>IFERROR(VLOOKUP(W221,'[1]Parámetros Paula V'!$B$13:$D$16,2,0)," ")</f>
        <v>40</v>
      </c>
      <c r="Y221" s="30">
        <f>IFERROR((R221*'[1]Parámetros Paula V'!$D$7)+(T221*'[1]Parámetros Paula V'!$D$9)+(V221*'[1]Parámetros Paula V'!$D$11)+(X221*'[1]Parámetros Paula V'!$D$13)," ")</f>
        <v>85</v>
      </c>
      <c r="Z221" s="30" t="s">
        <v>47</v>
      </c>
      <c r="AA221" s="30">
        <f>IFERROR(VLOOKUP(Z221,'[1]Parámetros Paula V'!$B$18:$D$20,2,0)," ")</f>
        <v>20</v>
      </c>
      <c r="AB221" s="30" t="s">
        <v>39</v>
      </c>
      <c r="AC221" s="30">
        <f>IFERROR(IF(Q221="No",20,VLOOKUP(AB221,'[1]Parámetros Paula V'!$B$23:$D$27,2,0))," ")</f>
        <v>100</v>
      </c>
      <c r="AD221" s="30" t="s">
        <v>40</v>
      </c>
      <c r="AE221" s="30">
        <f>IFERROR(VLOOKUP(AD221,'[1]Parámetros Paula V'!$B$29:$D$31,2,0)," ")</f>
        <v>80</v>
      </c>
      <c r="AF221" s="30" t="s">
        <v>41</v>
      </c>
      <c r="AG221" s="30">
        <f>IFERROR(VLOOKUP(AF221,'[1]Parámetros Paula V'!$B$34:$D$36,2,0)," ")</f>
        <v>40</v>
      </c>
      <c r="AH221" s="30" t="s">
        <v>42</v>
      </c>
      <c r="AI221" s="30">
        <f>IFERROR(VLOOKUP(AH221,'[1]Parámetros Paula V'!$B$38:$D$41,2,0)," ")</f>
        <v>80</v>
      </c>
      <c r="AJ221" s="30" t="s">
        <v>51</v>
      </c>
      <c r="AK221" s="30">
        <f>IFERROR(VLOOKUP(AJ221,'[1]Parámetros Paula V'!$B$43:$D$45,2,0)," ")</f>
        <v>100</v>
      </c>
      <c r="AL221" s="30" t="s">
        <v>38</v>
      </c>
      <c r="AM221" s="30">
        <f>IFERROR(VLOOKUP(AL221,'[1]Parámetros Paula V'!$B$46:$D$50,2,0)," ")</f>
        <v>100</v>
      </c>
      <c r="AN221" s="30">
        <f>IFERROR(IF(Q221="No",20,(AE221*'[1]Parámetros Paula V'!$D$29)+(AG221*'[1]Parámetros Paula V'!$D$34)+(AI221*'[1]Parámetros Paula V'!$D$38)+(AK221*'[1]Parámetros Paula V'!$D$43)+(AM221*'[1]Parámetros Paula V'!$D$49))," ")</f>
        <v>89</v>
      </c>
      <c r="AO221" s="30">
        <f t="shared" si="7"/>
        <v>70.8</v>
      </c>
      <c r="AP221" s="28" t="str">
        <f>IF(AO221=" "," ",IF(AO221&lt;='[1]Parámetros Paula V'!$C$53,'[1]Parámetros Paula V'!$A$53,IF(AO221&lt;='[1]Parámetros Paula V'!$C$54,'[1]Parámetros Paula V'!$A$54,IF(AO221&lt;='[1]Parámetros Paula V'!$C$55,'[1]Parámetros Paula V'!$A$55,IF(AO221&lt;='[1]Parámetros Paula V'!$C$56,'[1]Parámetros Paula V'!$A$56,'[1]Parámetros Paula V'!$A$57)))))</f>
        <v>El control está diseñado y ejecutándose adecuadamente, cumple con la mitigación del riesgo. Se debe establecer planes de mejora puntuales dirigidas a su mantenimiento</v>
      </c>
      <c r="AQ221" s="31"/>
      <c r="AR221" s="32"/>
      <c r="AS221" s="32"/>
      <c r="AT221" s="31" t="s">
        <v>872</v>
      </c>
    </row>
    <row r="222" spans="1:46" ht="114" x14ac:dyDescent="0.2">
      <c r="A222" s="2" t="s">
        <v>496</v>
      </c>
      <c r="B222" s="28" t="s">
        <v>497</v>
      </c>
      <c r="C222" s="33" t="s">
        <v>129</v>
      </c>
      <c r="D222" s="34">
        <v>45461</v>
      </c>
      <c r="E222" s="28">
        <v>3</v>
      </c>
      <c r="F222" s="28" t="str">
        <f>VLOOKUP(E222,[1]Áreas!$D$1:$E$6,2,0)</f>
        <v>Posible</v>
      </c>
      <c r="G222" s="28">
        <v>2</v>
      </c>
      <c r="H222" s="28" t="str">
        <f>VLOOKUP(G222,[1]Áreas!$I$1:$J$6,2,0)</f>
        <v>Menor</v>
      </c>
      <c r="I222" s="28">
        <f t="shared" si="6"/>
        <v>6</v>
      </c>
      <c r="J222" s="28" t="str">
        <f>IFERROR(VLOOKUP(CONCATENATE(F222,H222),[1]Áreas!$E$8:$F$33,2,0)," ")</f>
        <v>Medio</v>
      </c>
      <c r="K222" s="28" t="s">
        <v>873</v>
      </c>
      <c r="L222" s="28" t="s">
        <v>63</v>
      </c>
      <c r="M222" s="28" t="s">
        <v>115</v>
      </c>
      <c r="N222" s="28" t="s">
        <v>129</v>
      </c>
      <c r="O222" s="28" t="s">
        <v>46</v>
      </c>
      <c r="P222" s="30">
        <f>IFERROR(VLOOKUP(O222,'[1]Parámetros Paula V'!$B$2:$D$6,2,0)," ")</f>
        <v>60</v>
      </c>
      <c r="Q222" s="30" t="s">
        <v>47</v>
      </c>
      <c r="R222" s="30">
        <f>IFERROR(VLOOKUP(Q222,'[1]Parámetros Paula V'!$B$7:$D$8,2,0)," ")</f>
        <v>20</v>
      </c>
      <c r="S222" s="30" t="s">
        <v>47</v>
      </c>
      <c r="T222" s="30">
        <f>IFERROR(VLOOKUP(S222,'[1]Parámetros Paula V'!$B$9:$D$10,2,0)," ")</f>
        <v>100</v>
      </c>
      <c r="U222" s="30" t="s">
        <v>38</v>
      </c>
      <c r="V222" s="30">
        <f>IFERROR(VLOOKUP(U222,'[1]Parámetros Paula V'!$B$11:$D$12,2,0)," ")</f>
        <v>100</v>
      </c>
      <c r="W222" s="30" t="s">
        <v>48</v>
      </c>
      <c r="X222" s="30">
        <f>IFERROR(VLOOKUP(W222,'[1]Parámetros Paula V'!$B$13:$D$16,2,0)," ")</f>
        <v>40</v>
      </c>
      <c r="Y222" s="30">
        <f>IFERROR((R222*'[1]Parámetros Paula V'!$D$7)+(T222*'[1]Parámetros Paula V'!$D$9)+(V222*'[1]Parámetros Paula V'!$D$11)+(X222*'[1]Parámetros Paula V'!$D$13)," ")</f>
        <v>61</v>
      </c>
      <c r="Z222" s="30" t="s">
        <v>47</v>
      </c>
      <c r="AA222" s="30">
        <f>IFERROR(VLOOKUP(Z222,'[1]Parámetros Paula V'!$B$18:$D$20,2,0)," ")</f>
        <v>20</v>
      </c>
      <c r="AB222" s="30" t="s">
        <v>52</v>
      </c>
      <c r="AC222" s="30">
        <f>IFERROR(IF(Q222="No",20,VLOOKUP(AB222,'[1]Parámetros Paula V'!$B$23:$D$27,2,0))," ")</f>
        <v>20</v>
      </c>
      <c r="AD222" s="30" t="s">
        <v>40</v>
      </c>
      <c r="AE222" s="30">
        <f>IFERROR(VLOOKUP(AD222,'[1]Parámetros Paula V'!$B$29:$D$31,2,0)," ")</f>
        <v>80</v>
      </c>
      <c r="AF222" s="30" t="s">
        <v>41</v>
      </c>
      <c r="AG222" s="30">
        <f>IFERROR(VLOOKUP(AF222,'[1]Parámetros Paula V'!$B$34:$D$36,2,0)," ")</f>
        <v>40</v>
      </c>
      <c r="AH222" s="30" t="s">
        <v>47</v>
      </c>
      <c r="AI222" s="30">
        <f>IFERROR(VLOOKUP(AH222,'[1]Parámetros Paula V'!$B$38:$D$41,2,0)," ")</f>
        <v>20</v>
      </c>
      <c r="AJ222" s="30" t="s">
        <v>51</v>
      </c>
      <c r="AK222" s="30">
        <f>IFERROR(VLOOKUP(AJ222,'[1]Parámetros Paula V'!$B$43:$D$45,2,0)," ")</f>
        <v>100</v>
      </c>
      <c r="AL222" s="30" t="s">
        <v>38</v>
      </c>
      <c r="AM222" s="30">
        <f>IFERROR(VLOOKUP(AL222,'[1]Parámetros Paula V'!$B$46:$D$50,2,0)," ")</f>
        <v>100</v>
      </c>
      <c r="AN222" s="30">
        <f>IFERROR(IF(Q222="No",20,(AE222*'[1]Parámetros Paula V'!$D$29)+(AG222*'[1]Parámetros Paula V'!$D$34)+(AI222*'[1]Parámetros Paula V'!$D$38)+(AK222*'[1]Parámetros Paula V'!$D$43)+(AM222*'[1]Parámetros Paula V'!$D$49))," ")</f>
        <v>20</v>
      </c>
      <c r="AO222" s="30">
        <f t="shared" si="7"/>
        <v>36.200000000000003</v>
      </c>
      <c r="AP222" s="28" t="str">
        <f>IF(AO222=" "," ",IF(AO222&lt;='[1]Parámetros Paula V'!$C$53,'[1]Parámetros Paula V'!$A$53,IF(AO222&lt;='[1]Parámetros Paula V'!$C$54,'[1]Parámetros Paula V'!$A$54,IF(AO222&lt;='[1]Parámetros Paula V'!$C$55,'[1]Parámetros Paula V'!$A$55,IF(AO222&lt;='[1]Parámetros Paula V'!$C$56,'[1]Parámetros Paula V'!$A$56,'[1]Parámetros Paula V'!$A$57)))))</f>
        <v>El control no cumple con las necesidades de mitigación del riesgo, se debe establecer acciones significativas. Se requiere fortalecer o mejorar el diseño y/o ejecución.</v>
      </c>
      <c r="AQ222" s="31" t="s">
        <v>502</v>
      </c>
      <c r="AR222" s="32"/>
      <c r="AS222" s="32">
        <v>45565</v>
      </c>
      <c r="AT222" s="31" t="s">
        <v>874</v>
      </c>
    </row>
    <row r="223" spans="1:46" ht="114" x14ac:dyDescent="0.2">
      <c r="A223" s="2" t="s">
        <v>496</v>
      </c>
      <c r="B223" s="28" t="s">
        <v>497</v>
      </c>
      <c r="C223" s="33" t="s">
        <v>129</v>
      </c>
      <c r="D223" s="34">
        <v>45461</v>
      </c>
      <c r="E223" s="28">
        <v>3</v>
      </c>
      <c r="F223" s="28" t="str">
        <f>VLOOKUP(E223,[1]Áreas!$D$1:$E$6,2,0)</f>
        <v>Posible</v>
      </c>
      <c r="G223" s="28">
        <v>2</v>
      </c>
      <c r="H223" s="28" t="str">
        <f>VLOOKUP(G223,[1]Áreas!$I$1:$J$6,2,0)</f>
        <v>Menor</v>
      </c>
      <c r="I223" s="28">
        <f t="shared" si="6"/>
        <v>6</v>
      </c>
      <c r="J223" s="28" t="str">
        <f>IFERROR(VLOOKUP(CONCATENATE(F223,H223),[1]Áreas!$E$8:$F$33,2,0)," ")</f>
        <v>Medio</v>
      </c>
      <c r="K223" s="28" t="s">
        <v>875</v>
      </c>
      <c r="L223" s="28" t="s">
        <v>63</v>
      </c>
      <c r="M223" s="28" t="s">
        <v>115</v>
      </c>
      <c r="N223" s="28" t="s">
        <v>129</v>
      </c>
      <c r="O223" s="28" t="s">
        <v>46</v>
      </c>
      <c r="P223" s="30">
        <f>IFERROR(VLOOKUP(O223,'[1]Parámetros Paula V'!$B$2:$D$6,2,0)," ")</f>
        <v>60</v>
      </c>
      <c r="Q223" s="30" t="s">
        <v>38</v>
      </c>
      <c r="R223" s="30">
        <f>IFERROR(VLOOKUP(Q223,'[1]Parámetros Paula V'!$B$7:$D$8,2,0)," ")</f>
        <v>100</v>
      </c>
      <c r="S223" s="30" t="s">
        <v>47</v>
      </c>
      <c r="T223" s="30">
        <f>IFERROR(VLOOKUP(S223,'[1]Parámetros Paula V'!$B$9:$D$10,2,0)," ")</f>
        <v>100</v>
      </c>
      <c r="U223" s="30" t="s">
        <v>38</v>
      </c>
      <c r="V223" s="30">
        <f>IFERROR(VLOOKUP(U223,'[1]Parámetros Paula V'!$B$11:$D$12,2,0)," ")</f>
        <v>100</v>
      </c>
      <c r="W223" s="30" t="s">
        <v>48</v>
      </c>
      <c r="X223" s="30">
        <f>IFERROR(VLOOKUP(W223,'[1]Parámetros Paula V'!$B$13:$D$16,2,0)," ")</f>
        <v>40</v>
      </c>
      <c r="Y223" s="30">
        <f>IFERROR((R223*'[1]Parámetros Paula V'!$D$7)+(T223*'[1]Parámetros Paula V'!$D$9)+(V223*'[1]Parámetros Paula V'!$D$11)+(X223*'[1]Parámetros Paula V'!$D$13)," ")</f>
        <v>85</v>
      </c>
      <c r="Z223" s="30" t="s">
        <v>38</v>
      </c>
      <c r="AA223" s="30">
        <f>IFERROR(VLOOKUP(Z223,'[1]Parámetros Paula V'!$B$18:$D$20,2,0)," ")</f>
        <v>100</v>
      </c>
      <c r="AB223" s="30" t="s">
        <v>39</v>
      </c>
      <c r="AC223" s="30">
        <f>IFERROR(IF(Q223="No",20,VLOOKUP(AB223,'[1]Parámetros Paula V'!$B$23:$D$27,2,0))," ")</f>
        <v>100</v>
      </c>
      <c r="AD223" s="30" t="s">
        <v>40</v>
      </c>
      <c r="AE223" s="30">
        <f>IFERROR(VLOOKUP(AD223,'[1]Parámetros Paula V'!$B$29:$D$31,2,0)," ")</f>
        <v>80</v>
      </c>
      <c r="AF223" s="30" t="s">
        <v>55</v>
      </c>
      <c r="AG223" s="30">
        <f>IFERROR(VLOOKUP(AF223,'[1]Parámetros Paula V'!$B$34:$D$36,2,0)," ")</f>
        <v>80</v>
      </c>
      <c r="AH223" s="30" t="s">
        <v>42</v>
      </c>
      <c r="AI223" s="30">
        <f>IFERROR(VLOOKUP(AH223,'[1]Parámetros Paula V'!$B$38:$D$41,2,0)," ")</f>
        <v>80</v>
      </c>
      <c r="AJ223" s="30" t="s">
        <v>51</v>
      </c>
      <c r="AK223" s="30">
        <f>IFERROR(VLOOKUP(AJ223,'[1]Parámetros Paula V'!$B$43:$D$45,2,0)," ")</f>
        <v>100</v>
      </c>
      <c r="AL223" s="30" t="s">
        <v>38</v>
      </c>
      <c r="AM223" s="30">
        <f>IFERROR(VLOOKUP(AL223,'[1]Parámetros Paula V'!$B$46:$D$50,2,0)," ")</f>
        <v>100</v>
      </c>
      <c r="AN223" s="30">
        <f>IFERROR(IF(Q223="No",20,(AE223*'[1]Parámetros Paula V'!$D$29)+(AG223*'[1]Parámetros Paula V'!$D$34)+(AI223*'[1]Parámetros Paula V'!$D$38)+(AK223*'[1]Parámetros Paula V'!$D$43)+(AM223*'[1]Parámetros Paula V'!$D$49))," ")</f>
        <v>92</v>
      </c>
      <c r="AO223" s="30">
        <f t="shared" si="7"/>
        <v>87.4</v>
      </c>
      <c r="AP223" s="28" t="str">
        <f>IF(AO223=" "," ",IF(AO223&lt;='[1]Parámetros Paula V'!$C$53,'[1]Parámetros Paula V'!$A$53,IF(AO223&lt;='[1]Parámetros Paula V'!$C$54,'[1]Parámetros Paula V'!$A$54,IF(AO223&lt;='[1]Parámetros Paula V'!$C$55,'[1]Parámetros Paula V'!$A$55,IF(AO223&lt;='[1]Parámetros Paula V'!$C$56,'[1]Parámetros Paula V'!$A$56,'[1]Parámetros Paula V'!$A$57)))))</f>
        <v>El control es óptimo, efectivo, eficiente, económicamente viable y ejecutándose adecuadamente.</v>
      </c>
      <c r="AQ223" s="31"/>
      <c r="AR223" s="32"/>
      <c r="AS223" s="32"/>
      <c r="AT223" s="31" t="s">
        <v>876</v>
      </c>
    </row>
    <row r="224" spans="1:46" ht="216.75" customHeight="1" x14ac:dyDescent="0.2">
      <c r="A224" s="2" t="s">
        <v>503</v>
      </c>
      <c r="B224" s="28" t="s">
        <v>504</v>
      </c>
      <c r="C224" s="33" t="s">
        <v>309</v>
      </c>
      <c r="D224" s="34">
        <v>45463</v>
      </c>
      <c r="E224" s="28">
        <v>2</v>
      </c>
      <c r="F224" s="28" t="str">
        <f>VLOOKUP(E224,[1]Áreas!$D$1:$E$6,2,0)</f>
        <v>Improbable</v>
      </c>
      <c r="G224" s="28">
        <v>10</v>
      </c>
      <c r="H224" s="28" t="str">
        <f>VLOOKUP(G224,[1]Áreas!$I$1:$J$6,2,0)</f>
        <v>Mayor</v>
      </c>
      <c r="I224" s="28">
        <f t="shared" si="6"/>
        <v>20</v>
      </c>
      <c r="J224" s="28" t="str">
        <f>IFERROR(VLOOKUP(CONCATENATE(F224,H224),[1]Áreas!$E$8:$F$33,2,0)," ")</f>
        <v>Alto</v>
      </c>
      <c r="K224" s="28" t="s">
        <v>505</v>
      </c>
      <c r="L224" s="28" t="s">
        <v>63</v>
      </c>
      <c r="M224" s="28" t="s">
        <v>115</v>
      </c>
      <c r="N224" s="28" t="s">
        <v>309</v>
      </c>
      <c r="O224" s="28" t="s">
        <v>37</v>
      </c>
      <c r="P224" s="30">
        <f>IFERROR(VLOOKUP(O224,'[1]Parámetros Paula V'!$B$2:$D$6,2,0)," ")</f>
        <v>80</v>
      </c>
      <c r="Q224" s="30" t="s">
        <v>38</v>
      </c>
      <c r="R224" s="30">
        <f>IFERROR(VLOOKUP(Q224,'[1]Parámetros Paula V'!$B$7:$D$8,2,0)," ")</f>
        <v>100</v>
      </c>
      <c r="S224" s="30" t="s">
        <v>38</v>
      </c>
      <c r="T224" s="30">
        <f>IFERROR(VLOOKUP(S224,'[1]Parámetros Paula V'!$B$9:$D$10,2,0)," ")</f>
        <v>20</v>
      </c>
      <c r="U224" s="30" t="s">
        <v>38</v>
      </c>
      <c r="V224" s="30">
        <f>IFERROR(VLOOKUP(U224,'[1]Parámetros Paula V'!$B$11:$D$12,2,0)," ")</f>
        <v>100</v>
      </c>
      <c r="W224" s="30" t="s">
        <v>38</v>
      </c>
      <c r="X224" s="30">
        <f>IFERROR(VLOOKUP(W224,'[1]Parámetros Paula V'!$B$13:$D$16,2,0)," ")</f>
        <v>100</v>
      </c>
      <c r="Y224" s="30">
        <f>IFERROR((R224*'[1]Parámetros Paula V'!$D$7)+(T224*'[1]Parámetros Paula V'!$D$9)+(V224*'[1]Parámetros Paula V'!$D$11)+(X224*'[1]Parámetros Paula V'!$D$13)," ")</f>
        <v>72</v>
      </c>
      <c r="Z224" s="30" t="s">
        <v>38</v>
      </c>
      <c r="AA224" s="30">
        <f>IFERROR(VLOOKUP(Z224,'[1]Parámetros Paula V'!$B$18:$D$20,2,0)," ")</f>
        <v>100</v>
      </c>
      <c r="AB224" s="30" t="s">
        <v>39</v>
      </c>
      <c r="AC224" s="30">
        <f>IFERROR(IF(Q224="No",20,VLOOKUP(AB224,'[1]Parámetros Paula V'!$B$23:$D$27,2,0))," ")</f>
        <v>100</v>
      </c>
      <c r="AD224" s="30" t="s">
        <v>49</v>
      </c>
      <c r="AE224" s="30">
        <f>IFERROR(VLOOKUP(AD224,'[1]Parámetros Paula V'!$B$29:$D$31,2,0)," ")</f>
        <v>40</v>
      </c>
      <c r="AF224" s="30" t="s">
        <v>41</v>
      </c>
      <c r="AG224" s="30">
        <f>IFERROR(VLOOKUP(AF224,'[1]Parámetros Paula V'!$B$34:$D$36,2,0)," ")</f>
        <v>40</v>
      </c>
      <c r="AH224" s="30" t="s">
        <v>50</v>
      </c>
      <c r="AI224" s="30">
        <f>IFERROR(VLOOKUP(AH224,'[1]Parámetros Paula V'!$B$38:$D$41,2,0)," ")</f>
        <v>40</v>
      </c>
      <c r="AJ224" s="30" t="s">
        <v>51</v>
      </c>
      <c r="AK224" s="30">
        <f>IFERROR(VLOOKUP(AJ224,'[1]Parámetros Paula V'!$B$43:$D$45,2,0)," ")</f>
        <v>100</v>
      </c>
      <c r="AL224" s="30" t="s">
        <v>38</v>
      </c>
      <c r="AM224" s="30">
        <f>IFERROR(VLOOKUP(AL224,'[1]Parámetros Paula V'!$B$46:$D$50,2,0)," ")</f>
        <v>100</v>
      </c>
      <c r="AN224" s="30">
        <f>IFERROR(IF(Q224="No",20,(AE224*'[1]Parámetros Paula V'!$D$29)+(AG224*'[1]Parámetros Paula V'!$D$34)+(AI224*'[1]Parámetros Paula V'!$D$38)+(AK224*'[1]Parámetros Paula V'!$D$43)+(AM224*'[1]Parámetros Paula V'!$D$49))," ")</f>
        <v>76</v>
      </c>
      <c r="AO224" s="30">
        <f t="shared" si="7"/>
        <v>85.6</v>
      </c>
      <c r="AP224" s="28" t="str">
        <f>IF(AO224=" "," ",IF(AO224&lt;='[1]Parámetros Paula V'!$C$53,'[1]Parámetros Paula V'!$A$53,IF(AO224&lt;='[1]Parámetros Paula V'!$C$54,'[1]Parámetros Paula V'!$A$54,IF(AO224&lt;='[1]Parámetros Paula V'!$C$55,'[1]Parámetros Paula V'!$A$55,IF(AO224&lt;='[1]Parámetros Paula V'!$C$56,'[1]Parámetros Paula V'!$A$56,'[1]Parámetros Paula V'!$A$57)))))</f>
        <v>El control es óptimo, efectivo, eficiente, económicamente viable y ejecutándose adecuadamente.</v>
      </c>
      <c r="AQ224" s="31" t="s">
        <v>506</v>
      </c>
      <c r="AR224" s="32"/>
      <c r="AS224" s="32">
        <v>45555</v>
      </c>
      <c r="AT224" s="31" t="s">
        <v>507</v>
      </c>
    </row>
    <row r="225" spans="1:46" ht="85.5" x14ac:dyDescent="0.2">
      <c r="A225" s="2" t="s">
        <v>503</v>
      </c>
      <c r="B225" s="28" t="s">
        <v>504</v>
      </c>
      <c r="C225" s="33" t="s">
        <v>309</v>
      </c>
      <c r="D225" s="34">
        <v>45463</v>
      </c>
      <c r="E225" s="28">
        <v>2</v>
      </c>
      <c r="F225" s="28" t="str">
        <f>VLOOKUP(E225,[1]Áreas!$D$1:$E$6,2,0)</f>
        <v>Improbable</v>
      </c>
      <c r="G225" s="28">
        <v>10</v>
      </c>
      <c r="H225" s="28" t="str">
        <f>VLOOKUP(G225,[1]Áreas!$I$1:$J$6,2,0)</f>
        <v>Mayor</v>
      </c>
      <c r="I225" s="28">
        <f t="shared" si="6"/>
        <v>20</v>
      </c>
      <c r="J225" s="28" t="str">
        <f>IFERROR(VLOOKUP(CONCATENATE(F225,H225),[1]Áreas!$E$8:$F$33,2,0)," ")</f>
        <v>Alto</v>
      </c>
      <c r="K225" s="28" t="s">
        <v>508</v>
      </c>
      <c r="L225" s="28" t="s">
        <v>63</v>
      </c>
      <c r="M225" s="28" t="s">
        <v>115</v>
      </c>
      <c r="N225" s="28" t="s">
        <v>309</v>
      </c>
      <c r="O225" s="28" t="s">
        <v>37</v>
      </c>
      <c r="P225" s="30">
        <f>IFERROR(VLOOKUP(O225,'[1]Parámetros Paula V'!$B$2:$D$6,2,0)," ")</f>
        <v>80</v>
      </c>
      <c r="Q225" s="30" t="s">
        <v>38</v>
      </c>
      <c r="R225" s="30">
        <f>IFERROR(VLOOKUP(Q225,'[1]Parámetros Paula V'!$B$7:$D$8,2,0)," ")</f>
        <v>100</v>
      </c>
      <c r="S225" s="30" t="s">
        <v>38</v>
      </c>
      <c r="T225" s="30">
        <f>IFERROR(VLOOKUP(S225,'[1]Parámetros Paula V'!$B$9:$D$10,2,0)," ")</f>
        <v>20</v>
      </c>
      <c r="U225" s="30" t="s">
        <v>38</v>
      </c>
      <c r="V225" s="30">
        <f>IFERROR(VLOOKUP(U225,'[1]Parámetros Paula V'!$B$11:$D$12,2,0)," ")</f>
        <v>100</v>
      </c>
      <c r="W225" s="30" t="s">
        <v>38</v>
      </c>
      <c r="X225" s="30">
        <f>IFERROR(VLOOKUP(W225,'[1]Parámetros Paula V'!$B$13:$D$16,2,0)," ")</f>
        <v>100</v>
      </c>
      <c r="Y225" s="30">
        <f>IFERROR((R225*'[1]Parámetros Paula V'!$D$7)+(T225*'[1]Parámetros Paula V'!$D$9)+(V225*'[1]Parámetros Paula V'!$D$11)+(X225*'[1]Parámetros Paula V'!$D$13)," ")</f>
        <v>72</v>
      </c>
      <c r="Z225" s="30" t="s">
        <v>38</v>
      </c>
      <c r="AA225" s="30">
        <f>IFERROR(VLOOKUP(Z225,'[1]Parámetros Paula V'!$B$18:$D$20,2,0)," ")</f>
        <v>100</v>
      </c>
      <c r="AB225" s="30" t="s">
        <v>39</v>
      </c>
      <c r="AC225" s="30">
        <f>IFERROR(IF(Q225="No",20,VLOOKUP(AB225,'[1]Parámetros Paula V'!$B$23:$D$27,2,0))," ")</f>
        <v>100</v>
      </c>
      <c r="AD225" s="30" t="s">
        <v>40</v>
      </c>
      <c r="AE225" s="30">
        <f>IFERROR(VLOOKUP(AD225,'[1]Parámetros Paula V'!$B$29:$D$31,2,0)," ")</f>
        <v>80</v>
      </c>
      <c r="AF225" s="30" t="s">
        <v>41</v>
      </c>
      <c r="AG225" s="30">
        <f>IFERROR(VLOOKUP(AF225,'[1]Parámetros Paula V'!$B$34:$D$36,2,0)," ")</f>
        <v>40</v>
      </c>
      <c r="AH225" s="30" t="s">
        <v>50</v>
      </c>
      <c r="AI225" s="30">
        <f>IFERROR(VLOOKUP(AH225,'[1]Parámetros Paula V'!$B$38:$D$41,2,0)," ")</f>
        <v>40</v>
      </c>
      <c r="AJ225" s="30" t="s">
        <v>51</v>
      </c>
      <c r="AK225" s="30">
        <f>IFERROR(VLOOKUP(AJ225,'[1]Parámetros Paula V'!$B$43:$D$45,2,0)," ")</f>
        <v>100</v>
      </c>
      <c r="AL225" s="30" t="s">
        <v>38</v>
      </c>
      <c r="AM225" s="30">
        <f>IFERROR(VLOOKUP(AL225,'[1]Parámetros Paula V'!$B$46:$D$50,2,0)," ")</f>
        <v>100</v>
      </c>
      <c r="AN225" s="30">
        <f>IFERROR(IF(Q225="No",20,(AE225*'[1]Parámetros Paula V'!$D$29)+(AG225*'[1]Parámetros Paula V'!$D$34)+(AI225*'[1]Parámetros Paula V'!$D$38)+(AK225*'[1]Parámetros Paula V'!$D$43)+(AM225*'[1]Parámetros Paula V'!$D$49))," ")</f>
        <v>79</v>
      </c>
      <c r="AO225" s="30">
        <f t="shared" si="7"/>
        <v>86.2</v>
      </c>
      <c r="AP225" s="28" t="str">
        <f>IF(AO225=" "," ",IF(AO225&lt;='[1]Parámetros Paula V'!$C$53,'[1]Parámetros Paula V'!$A$53,IF(AO225&lt;='[1]Parámetros Paula V'!$C$54,'[1]Parámetros Paula V'!$A$54,IF(AO225&lt;='[1]Parámetros Paula V'!$C$55,'[1]Parámetros Paula V'!$A$55,IF(AO225&lt;='[1]Parámetros Paula V'!$C$56,'[1]Parámetros Paula V'!$A$56,'[1]Parámetros Paula V'!$A$57)))))</f>
        <v>El control es óptimo, efectivo, eficiente, económicamente viable y ejecutándose adecuadamente.</v>
      </c>
      <c r="AQ225" s="31"/>
      <c r="AR225" s="32"/>
      <c r="AS225" s="32"/>
      <c r="AT225" s="31" t="s">
        <v>877</v>
      </c>
    </row>
    <row r="226" spans="1:46" ht="85.5" x14ac:dyDescent="0.2">
      <c r="A226" s="2" t="s">
        <v>503</v>
      </c>
      <c r="B226" s="28" t="s">
        <v>504</v>
      </c>
      <c r="C226" s="33" t="s">
        <v>480</v>
      </c>
      <c r="D226" s="34">
        <v>45469</v>
      </c>
      <c r="E226" s="28">
        <v>2</v>
      </c>
      <c r="F226" s="28" t="str">
        <f>VLOOKUP(E226,[1]Áreas!$D$1:$E$6,2,0)</f>
        <v>Improbable</v>
      </c>
      <c r="G226" s="28">
        <v>10</v>
      </c>
      <c r="H226" s="28" t="str">
        <f>VLOOKUP(G226,[1]Áreas!$I$1:$J$6,2,0)</f>
        <v>Mayor</v>
      </c>
      <c r="I226" s="28">
        <f t="shared" si="6"/>
        <v>20</v>
      </c>
      <c r="J226" s="28" t="str">
        <f>IFERROR(VLOOKUP(CONCATENATE(F226,H226),[1]Áreas!$E$8:$F$33,2,0)," ")</f>
        <v>Alto</v>
      </c>
      <c r="K226" s="28" t="s">
        <v>509</v>
      </c>
      <c r="L226" s="28" t="s">
        <v>63</v>
      </c>
      <c r="M226" s="28" t="s">
        <v>510</v>
      </c>
      <c r="N226" s="28" t="s">
        <v>878</v>
      </c>
      <c r="O226" s="28" t="s">
        <v>37</v>
      </c>
      <c r="P226" s="30">
        <f>IFERROR(VLOOKUP(O226,'[1]Parámetros Paula V'!$B$2:$D$6,2,0)," ")</f>
        <v>80</v>
      </c>
      <c r="Q226" s="30" t="s">
        <v>38</v>
      </c>
      <c r="R226" s="30">
        <f>IFERROR(VLOOKUP(Q226,'[1]Parámetros Paula V'!$B$7:$D$8,2,0)," ")</f>
        <v>100</v>
      </c>
      <c r="S226" s="30" t="s">
        <v>38</v>
      </c>
      <c r="T226" s="30">
        <f>IFERROR(VLOOKUP(S226,'[1]Parámetros Paula V'!$B$9:$D$10,2,0)," ")</f>
        <v>20</v>
      </c>
      <c r="U226" s="30" t="s">
        <v>38</v>
      </c>
      <c r="V226" s="30">
        <f>IFERROR(VLOOKUP(U226,'[1]Parámetros Paula V'!$B$11:$D$12,2,0)," ")</f>
        <v>100</v>
      </c>
      <c r="W226" s="30" t="s">
        <v>38</v>
      </c>
      <c r="X226" s="30">
        <f>IFERROR(VLOOKUP(W226,'[1]Parámetros Paula V'!$B$13:$D$16,2,0)," ")</f>
        <v>100</v>
      </c>
      <c r="Y226" s="30">
        <f>IFERROR((R226*'[1]Parámetros Paula V'!$D$7)+(T226*'[1]Parámetros Paula V'!$D$9)+(V226*'[1]Parámetros Paula V'!$D$11)+(X226*'[1]Parámetros Paula V'!$D$13)," ")</f>
        <v>72</v>
      </c>
      <c r="Z226" s="30" t="s">
        <v>38</v>
      </c>
      <c r="AA226" s="30">
        <f>IFERROR(VLOOKUP(Z226,'[1]Parámetros Paula V'!$B$18:$D$20,2,0)," ")</f>
        <v>100</v>
      </c>
      <c r="AB226" s="30" t="s">
        <v>39</v>
      </c>
      <c r="AC226" s="30">
        <f>IFERROR(IF(Q226="No",20,VLOOKUP(AB226,'[1]Parámetros Paula V'!$B$23:$D$27,2,0))," ")</f>
        <v>100</v>
      </c>
      <c r="AD226" s="30" t="s">
        <v>40</v>
      </c>
      <c r="AE226" s="30">
        <f>IFERROR(VLOOKUP(AD226,'[1]Parámetros Paula V'!$B$29:$D$31,2,0)," ")</f>
        <v>80</v>
      </c>
      <c r="AF226" s="30" t="s">
        <v>41</v>
      </c>
      <c r="AG226" s="30">
        <f>IFERROR(VLOOKUP(AF226,'[1]Parámetros Paula V'!$B$34:$D$36,2,0)," ")</f>
        <v>40</v>
      </c>
      <c r="AH226" s="30" t="s">
        <v>50</v>
      </c>
      <c r="AI226" s="30">
        <f>IFERROR(VLOOKUP(AH226,'[1]Parámetros Paula V'!$B$38:$D$41,2,0)," ")</f>
        <v>40</v>
      </c>
      <c r="AJ226" s="30" t="s">
        <v>51</v>
      </c>
      <c r="AK226" s="30">
        <f>IFERROR(VLOOKUP(AJ226,'[1]Parámetros Paula V'!$B$43:$D$45,2,0)," ")</f>
        <v>100</v>
      </c>
      <c r="AL226" s="30" t="s">
        <v>38</v>
      </c>
      <c r="AM226" s="30">
        <f>IFERROR(VLOOKUP(AL226,'[1]Parámetros Paula V'!$B$46:$D$50,2,0)," ")</f>
        <v>100</v>
      </c>
      <c r="AN226" s="30">
        <f>IFERROR(IF(Q226="No",20,(AE226*'[1]Parámetros Paula V'!$D$29)+(AG226*'[1]Parámetros Paula V'!$D$34)+(AI226*'[1]Parámetros Paula V'!$D$38)+(AK226*'[1]Parámetros Paula V'!$D$43)+(AM226*'[1]Parámetros Paula V'!$D$49))," ")</f>
        <v>79</v>
      </c>
      <c r="AO226" s="30">
        <f t="shared" si="7"/>
        <v>86.2</v>
      </c>
      <c r="AP226" s="28" t="str">
        <f>IF(AO226=" "," ",IF(AO226&lt;='[1]Parámetros Paula V'!$C$53,'[1]Parámetros Paula V'!$A$53,IF(AO226&lt;='[1]Parámetros Paula V'!$C$54,'[1]Parámetros Paula V'!$A$54,IF(AO226&lt;='[1]Parámetros Paula V'!$C$55,'[1]Parámetros Paula V'!$A$55,IF(AO226&lt;='[1]Parámetros Paula V'!$C$56,'[1]Parámetros Paula V'!$A$56,'[1]Parámetros Paula V'!$A$57)))))</f>
        <v>El control es óptimo, efectivo, eficiente, económicamente viable y ejecutándose adecuadamente.</v>
      </c>
      <c r="AQ226" s="31"/>
      <c r="AR226" s="32"/>
      <c r="AS226" s="32"/>
      <c r="AT226" s="31" t="s">
        <v>511</v>
      </c>
    </row>
    <row r="227" spans="1:46" ht="85.5" x14ac:dyDescent="0.2">
      <c r="A227" s="2" t="s">
        <v>503</v>
      </c>
      <c r="B227" s="28" t="s">
        <v>504</v>
      </c>
      <c r="C227" s="33" t="s">
        <v>309</v>
      </c>
      <c r="D227" s="34">
        <v>45463</v>
      </c>
      <c r="E227" s="28">
        <v>2</v>
      </c>
      <c r="F227" s="28" t="str">
        <f>VLOOKUP(E227,[1]Áreas!$D$1:$E$6,2,0)</f>
        <v>Improbable</v>
      </c>
      <c r="G227" s="28">
        <v>10</v>
      </c>
      <c r="H227" s="28" t="str">
        <f>VLOOKUP(G227,[1]Áreas!$I$1:$J$6,2,0)</f>
        <v>Mayor</v>
      </c>
      <c r="I227" s="28">
        <f t="shared" si="6"/>
        <v>20</v>
      </c>
      <c r="J227" s="28" t="str">
        <f>IFERROR(VLOOKUP(CONCATENATE(F227,H227),[1]Áreas!$E$8:$F$33,2,0)," ")</f>
        <v>Alto</v>
      </c>
      <c r="K227" s="28" t="s">
        <v>512</v>
      </c>
      <c r="L227" s="28" t="s">
        <v>63</v>
      </c>
      <c r="M227" s="28" t="s">
        <v>115</v>
      </c>
      <c r="N227" s="28" t="s">
        <v>309</v>
      </c>
      <c r="O227" s="28" t="s">
        <v>37</v>
      </c>
      <c r="P227" s="30">
        <f>IFERROR(VLOOKUP(O227,'[1]Parámetros Paula V'!$B$2:$D$6,2,0)," ")</f>
        <v>80</v>
      </c>
      <c r="Q227" s="30" t="s">
        <v>38</v>
      </c>
      <c r="R227" s="30">
        <f>IFERROR(VLOOKUP(Q227,'[1]Parámetros Paula V'!$B$7:$D$8,2,0)," ")</f>
        <v>100</v>
      </c>
      <c r="S227" s="30" t="s">
        <v>47</v>
      </c>
      <c r="T227" s="30">
        <f>IFERROR(VLOOKUP(S227,'[1]Parámetros Paula V'!$B$9:$D$10,2,0)," ")</f>
        <v>100</v>
      </c>
      <c r="U227" s="30" t="s">
        <v>38</v>
      </c>
      <c r="V227" s="30">
        <f>IFERROR(VLOOKUP(U227,'[1]Parámetros Paula V'!$B$11:$D$12,2,0)," ")</f>
        <v>100</v>
      </c>
      <c r="W227" s="30" t="s">
        <v>38</v>
      </c>
      <c r="X227" s="30">
        <f>IFERROR(VLOOKUP(W227,'[1]Parámetros Paula V'!$B$13:$D$16,2,0)," ")</f>
        <v>100</v>
      </c>
      <c r="Y227" s="30">
        <f>IFERROR((R227*'[1]Parámetros Paula V'!$D$7)+(T227*'[1]Parámetros Paula V'!$D$9)+(V227*'[1]Parámetros Paula V'!$D$11)+(X227*'[1]Parámetros Paula V'!$D$13)," ")</f>
        <v>100</v>
      </c>
      <c r="Z227" s="30" t="s">
        <v>38</v>
      </c>
      <c r="AA227" s="30">
        <f>IFERROR(VLOOKUP(Z227,'[1]Parámetros Paula V'!$B$18:$D$20,2,0)," ")</f>
        <v>100</v>
      </c>
      <c r="AB227" s="30" t="s">
        <v>39</v>
      </c>
      <c r="AC227" s="30">
        <f>IFERROR(IF(Q227="No",20,VLOOKUP(AB227,'[1]Parámetros Paula V'!$B$23:$D$27,2,0))," ")</f>
        <v>100</v>
      </c>
      <c r="AD227" s="30" t="s">
        <v>40</v>
      </c>
      <c r="AE227" s="30">
        <f>IFERROR(VLOOKUP(AD227,'[1]Parámetros Paula V'!$B$29:$D$31,2,0)," ")</f>
        <v>80</v>
      </c>
      <c r="AF227" s="30" t="s">
        <v>41</v>
      </c>
      <c r="AG227" s="30">
        <f>IFERROR(VLOOKUP(AF227,'[1]Parámetros Paula V'!$B$34:$D$36,2,0)," ")</f>
        <v>40</v>
      </c>
      <c r="AH227" s="30" t="s">
        <v>50</v>
      </c>
      <c r="AI227" s="30">
        <f>IFERROR(VLOOKUP(AH227,'[1]Parámetros Paula V'!$B$38:$D$41,2,0)," ")</f>
        <v>40</v>
      </c>
      <c r="AJ227" s="30" t="s">
        <v>51</v>
      </c>
      <c r="AK227" s="30">
        <f>IFERROR(VLOOKUP(AJ227,'[1]Parámetros Paula V'!$B$43:$D$45,2,0)," ")</f>
        <v>100</v>
      </c>
      <c r="AL227" s="30" t="s">
        <v>47</v>
      </c>
      <c r="AM227" s="30">
        <f>IFERROR(VLOOKUP(AL227,'[1]Parámetros Paula V'!$B$46:$D$50,2,0)," ")</f>
        <v>20</v>
      </c>
      <c r="AN227" s="30">
        <f>IFERROR(IF(Q227="No",20,(AE227*'[1]Parámetros Paula V'!$D$29)+(AG227*'[1]Parámetros Paula V'!$D$34)+(AI227*'[1]Parámetros Paula V'!$D$38)+(AK227*'[1]Parámetros Paula V'!$D$43)+(AM227*'[1]Parámetros Paula V'!$D$49))," ")</f>
        <v>71</v>
      </c>
      <c r="AO227" s="30">
        <f t="shared" si="7"/>
        <v>90.2</v>
      </c>
      <c r="AP227" s="28" t="str">
        <f>IF(AO227=" "," ",IF(AO227&lt;='[1]Parámetros Paula V'!$C$53,'[1]Parámetros Paula V'!$A$53,IF(AO227&lt;='[1]Parámetros Paula V'!$C$54,'[1]Parámetros Paula V'!$A$54,IF(AO227&lt;='[1]Parámetros Paula V'!$C$55,'[1]Parámetros Paula V'!$A$55,IF(AO227&lt;='[1]Parámetros Paula V'!$C$56,'[1]Parámetros Paula V'!$A$56,'[1]Parámetros Paula V'!$A$57)))))</f>
        <v>El control es óptimo, efectivo, eficiente, económicamente viable y ejecutándose adecuadamente.</v>
      </c>
      <c r="AQ227" s="31" t="s">
        <v>513</v>
      </c>
      <c r="AR227" s="32"/>
      <c r="AS227" s="32">
        <v>45565</v>
      </c>
      <c r="AT227" s="31" t="s">
        <v>879</v>
      </c>
    </row>
    <row r="228" spans="1:46" ht="114" x14ac:dyDescent="0.2">
      <c r="A228" s="2" t="s">
        <v>503</v>
      </c>
      <c r="B228" s="28" t="s">
        <v>504</v>
      </c>
      <c r="C228" s="33" t="s">
        <v>309</v>
      </c>
      <c r="D228" s="34">
        <v>45463</v>
      </c>
      <c r="E228" s="28">
        <v>2</v>
      </c>
      <c r="F228" s="28" t="str">
        <f>VLOOKUP(E228,[1]Áreas!$D$1:$E$6,2,0)</f>
        <v>Improbable</v>
      </c>
      <c r="G228" s="28">
        <v>10</v>
      </c>
      <c r="H228" s="28" t="str">
        <f>VLOOKUP(G228,[1]Áreas!$I$1:$J$6,2,0)</f>
        <v>Mayor</v>
      </c>
      <c r="I228" s="28">
        <f t="shared" si="6"/>
        <v>20</v>
      </c>
      <c r="J228" s="28" t="str">
        <f>IFERROR(VLOOKUP(CONCATENATE(F228,H228),[1]Áreas!$E$8:$F$33,2,0)," ")</f>
        <v>Alto</v>
      </c>
      <c r="K228" s="28" t="s">
        <v>880</v>
      </c>
      <c r="L228" s="28" t="s">
        <v>63</v>
      </c>
      <c r="M228" s="28" t="s">
        <v>115</v>
      </c>
      <c r="N228" s="28" t="s">
        <v>309</v>
      </c>
      <c r="O228" s="28" t="s">
        <v>37</v>
      </c>
      <c r="P228" s="30">
        <f>IFERROR(VLOOKUP(O228,'[1]Parámetros Paula V'!$B$2:$D$6,2,0)," ")</f>
        <v>80</v>
      </c>
      <c r="Q228" s="30" t="s">
        <v>38</v>
      </c>
      <c r="R228" s="30">
        <f>IFERROR(VLOOKUP(Q228,'[1]Parámetros Paula V'!$B$7:$D$8,2,0)," ")</f>
        <v>100</v>
      </c>
      <c r="S228" s="30" t="s">
        <v>38</v>
      </c>
      <c r="T228" s="30">
        <f>IFERROR(VLOOKUP(S228,'[1]Parámetros Paula V'!$B$9:$D$10,2,0)," ")</f>
        <v>20</v>
      </c>
      <c r="U228" s="30" t="s">
        <v>38</v>
      </c>
      <c r="V228" s="30">
        <f>IFERROR(VLOOKUP(U228,'[1]Parámetros Paula V'!$B$11:$D$12,2,0)," ")</f>
        <v>100</v>
      </c>
      <c r="W228" s="30" t="s">
        <v>38</v>
      </c>
      <c r="X228" s="30">
        <f>IFERROR(VLOOKUP(W228,'[1]Parámetros Paula V'!$B$13:$D$16,2,0)," ")</f>
        <v>100</v>
      </c>
      <c r="Y228" s="30">
        <f>IFERROR((R228*'[1]Parámetros Paula V'!$D$7)+(T228*'[1]Parámetros Paula V'!$D$9)+(V228*'[1]Parámetros Paula V'!$D$11)+(X228*'[1]Parámetros Paula V'!$D$13)," ")</f>
        <v>72</v>
      </c>
      <c r="Z228" s="30" t="s">
        <v>38</v>
      </c>
      <c r="AA228" s="30">
        <f>IFERROR(VLOOKUP(Z228,'[1]Parámetros Paula V'!$B$18:$D$20,2,0)," ")</f>
        <v>100</v>
      </c>
      <c r="AB228" s="30" t="s">
        <v>39</v>
      </c>
      <c r="AC228" s="30">
        <f>IFERROR(IF(Q228="No",20,VLOOKUP(AB228,'[1]Parámetros Paula V'!$B$23:$D$27,2,0))," ")</f>
        <v>100</v>
      </c>
      <c r="AD228" s="30" t="s">
        <v>49</v>
      </c>
      <c r="AE228" s="30">
        <f>IFERROR(VLOOKUP(AD228,'[1]Parámetros Paula V'!$B$29:$D$31,2,0)," ")</f>
        <v>40</v>
      </c>
      <c r="AF228" s="30" t="s">
        <v>41</v>
      </c>
      <c r="AG228" s="30">
        <f>IFERROR(VLOOKUP(AF228,'[1]Parámetros Paula V'!$B$34:$D$36,2,0)," ")</f>
        <v>40</v>
      </c>
      <c r="AH228" s="30" t="s">
        <v>50</v>
      </c>
      <c r="AI228" s="30">
        <f>IFERROR(VLOOKUP(AH228,'[1]Parámetros Paula V'!$B$38:$D$41,2,0)," ")</f>
        <v>40</v>
      </c>
      <c r="AJ228" s="30" t="s">
        <v>97</v>
      </c>
      <c r="AK228" s="30">
        <f>IFERROR(VLOOKUP(AJ228,'[1]Parámetros Paula V'!$B$43:$D$45,2,0)," ")</f>
        <v>40</v>
      </c>
      <c r="AL228" s="30" t="s">
        <v>38</v>
      </c>
      <c r="AM228" s="30">
        <f>IFERROR(VLOOKUP(AL228,'[1]Parámetros Paula V'!$B$46:$D$50,2,0)," ")</f>
        <v>100</v>
      </c>
      <c r="AN228" s="30">
        <f>IFERROR(IF(Q228="No",20,(AE228*'[1]Parámetros Paula V'!$D$29)+(AG228*'[1]Parámetros Paula V'!$D$34)+(AI228*'[1]Parámetros Paula V'!$D$38)+(AK228*'[1]Parámetros Paula V'!$D$43)+(AM228*'[1]Parámetros Paula V'!$D$49))," ")</f>
        <v>46</v>
      </c>
      <c r="AO228" s="30">
        <f t="shared" si="7"/>
        <v>79.599999999999994</v>
      </c>
      <c r="AP228" s="28" t="str">
        <f>IF(AO228=" "," ",IF(AO228&lt;='[1]Parámetros Paula V'!$C$53,'[1]Parámetros Paula V'!$A$53,IF(AO228&lt;='[1]Parámetros Paula V'!$C$54,'[1]Parámetros Paula V'!$A$54,IF(AO228&lt;='[1]Parámetros Paula V'!$C$55,'[1]Parámetros Paula V'!$A$55,IF(AO228&lt;='[1]Parámetros Paula V'!$C$56,'[1]Parámetros Paula V'!$A$56,'[1]Parámetros Paula V'!$A$57)))))</f>
        <v>El control está diseñado y ejecutándose adecuadamente, cumple con la mitigación del riesgo. Se debe establecer planes de mejora puntuales dirigidas a su mantenimiento</v>
      </c>
      <c r="AQ228" s="31"/>
      <c r="AR228" s="32"/>
      <c r="AS228" s="32"/>
      <c r="AT228" s="31" t="s">
        <v>881</v>
      </c>
    </row>
    <row r="229" spans="1:46" ht="99.75" x14ac:dyDescent="0.2">
      <c r="A229" s="2" t="s">
        <v>503</v>
      </c>
      <c r="B229" s="28" t="s">
        <v>504</v>
      </c>
      <c r="C229" s="33" t="s">
        <v>309</v>
      </c>
      <c r="D229" s="34">
        <v>45463</v>
      </c>
      <c r="E229" s="28">
        <v>2</v>
      </c>
      <c r="F229" s="28" t="str">
        <f>VLOOKUP(E229,[1]Áreas!$D$1:$E$6,2,0)</f>
        <v>Improbable</v>
      </c>
      <c r="G229" s="28">
        <v>10</v>
      </c>
      <c r="H229" s="28" t="str">
        <f>VLOOKUP(G229,[1]Áreas!$I$1:$J$6,2,0)</f>
        <v>Mayor</v>
      </c>
      <c r="I229" s="28">
        <f t="shared" si="6"/>
        <v>20</v>
      </c>
      <c r="J229" s="28" t="str">
        <f>IFERROR(VLOOKUP(CONCATENATE(F229,H229),[1]Áreas!$E$8:$F$33,2,0)," ")</f>
        <v>Alto</v>
      </c>
      <c r="K229" s="28" t="s">
        <v>514</v>
      </c>
      <c r="L229" s="28" t="s">
        <v>63</v>
      </c>
      <c r="M229" s="28" t="s">
        <v>115</v>
      </c>
      <c r="N229" s="28" t="s">
        <v>309</v>
      </c>
      <c r="O229" s="28" t="s">
        <v>37</v>
      </c>
      <c r="P229" s="30">
        <f>IFERROR(VLOOKUP(O229,'[1]Parámetros Paula V'!$B$2:$D$6,2,0)," ")</f>
        <v>80</v>
      </c>
      <c r="Q229" s="30" t="s">
        <v>38</v>
      </c>
      <c r="R229" s="30">
        <f>IFERROR(VLOOKUP(Q229,'[1]Parámetros Paula V'!$B$7:$D$8,2,0)," ")</f>
        <v>100</v>
      </c>
      <c r="S229" s="30" t="s">
        <v>38</v>
      </c>
      <c r="T229" s="30">
        <f>IFERROR(VLOOKUP(S229,'[1]Parámetros Paula V'!$B$9:$D$10,2,0)," ")</f>
        <v>20</v>
      </c>
      <c r="U229" s="30" t="s">
        <v>38</v>
      </c>
      <c r="V229" s="30">
        <f>IFERROR(VLOOKUP(U229,'[1]Parámetros Paula V'!$B$11:$D$12,2,0)," ")</f>
        <v>100</v>
      </c>
      <c r="W229" s="30" t="s">
        <v>38</v>
      </c>
      <c r="X229" s="30">
        <f>IFERROR(VLOOKUP(W229,'[1]Parámetros Paula V'!$B$13:$D$16,2,0)," ")</f>
        <v>100</v>
      </c>
      <c r="Y229" s="30">
        <f>IFERROR((R229*'[1]Parámetros Paula V'!$D$7)+(T229*'[1]Parámetros Paula V'!$D$9)+(V229*'[1]Parámetros Paula V'!$D$11)+(X229*'[1]Parámetros Paula V'!$D$13)," ")</f>
        <v>72</v>
      </c>
      <c r="Z229" s="30" t="s">
        <v>38</v>
      </c>
      <c r="AA229" s="30">
        <f>IFERROR(VLOOKUP(Z229,'[1]Parámetros Paula V'!$B$18:$D$20,2,0)," ")</f>
        <v>100</v>
      </c>
      <c r="AB229" s="30" t="s">
        <v>110</v>
      </c>
      <c r="AC229" s="30">
        <f>IFERROR(IF(Q229="No",20,VLOOKUP(AB229,'[1]Parámetros Paula V'!$B$23:$D$27,2,0))," ")</f>
        <v>80</v>
      </c>
      <c r="AD229" s="30" t="s">
        <v>40</v>
      </c>
      <c r="AE229" s="30">
        <f>IFERROR(VLOOKUP(AD229,'[1]Parámetros Paula V'!$B$29:$D$31,2,0)," ")</f>
        <v>80</v>
      </c>
      <c r="AF229" s="30" t="s">
        <v>41</v>
      </c>
      <c r="AG229" s="30">
        <f>IFERROR(VLOOKUP(AF229,'[1]Parámetros Paula V'!$B$34:$D$36,2,0)," ")</f>
        <v>40</v>
      </c>
      <c r="AH229" s="30" t="s">
        <v>50</v>
      </c>
      <c r="AI229" s="30">
        <f>IFERROR(VLOOKUP(AH229,'[1]Parámetros Paula V'!$B$38:$D$41,2,0)," ")</f>
        <v>40</v>
      </c>
      <c r="AJ229" s="30" t="s">
        <v>51</v>
      </c>
      <c r="AK229" s="30">
        <f>IFERROR(VLOOKUP(AJ229,'[1]Parámetros Paula V'!$B$43:$D$45,2,0)," ")</f>
        <v>100</v>
      </c>
      <c r="AL229" s="30" t="s">
        <v>38</v>
      </c>
      <c r="AM229" s="30">
        <f>IFERROR(VLOOKUP(AL229,'[1]Parámetros Paula V'!$B$46:$D$50,2,0)," ")</f>
        <v>100</v>
      </c>
      <c r="AN229" s="30">
        <f>IFERROR(IF(Q229="No",20,(AE229*'[1]Parámetros Paula V'!$D$29)+(AG229*'[1]Parámetros Paula V'!$D$34)+(AI229*'[1]Parámetros Paula V'!$D$38)+(AK229*'[1]Parámetros Paula V'!$D$43)+(AM229*'[1]Parámetros Paula V'!$D$49))," ")</f>
        <v>79</v>
      </c>
      <c r="AO229" s="30">
        <f t="shared" si="7"/>
        <v>82.2</v>
      </c>
      <c r="AP229" s="28" t="str">
        <f>IF(AO229=" "," ",IF(AO229&lt;='[1]Parámetros Paula V'!$C$53,'[1]Parámetros Paula V'!$A$53,IF(AO229&lt;='[1]Parámetros Paula V'!$C$54,'[1]Parámetros Paula V'!$A$54,IF(AO229&lt;='[1]Parámetros Paula V'!$C$55,'[1]Parámetros Paula V'!$A$55,IF(AO229&lt;='[1]Parámetros Paula V'!$C$56,'[1]Parámetros Paula V'!$A$56,'[1]Parámetros Paula V'!$A$57)))))</f>
        <v>El control es óptimo, efectivo, eficiente, económicamente viable y ejecutándose adecuadamente.</v>
      </c>
      <c r="AQ229" s="31" t="s">
        <v>515</v>
      </c>
      <c r="AR229" s="32"/>
      <c r="AS229" s="32">
        <v>45565</v>
      </c>
      <c r="AT229" s="31" t="s">
        <v>516</v>
      </c>
    </row>
    <row r="230" spans="1:46" ht="85.5" x14ac:dyDescent="0.2">
      <c r="A230" s="2" t="s">
        <v>503</v>
      </c>
      <c r="B230" s="28" t="s">
        <v>504</v>
      </c>
      <c r="C230" s="33" t="s">
        <v>309</v>
      </c>
      <c r="D230" s="34">
        <v>45463</v>
      </c>
      <c r="E230" s="28">
        <v>2</v>
      </c>
      <c r="F230" s="28" t="str">
        <f>VLOOKUP(E230,[1]Áreas!$D$1:$E$6,2,0)</f>
        <v>Improbable</v>
      </c>
      <c r="G230" s="28">
        <v>10</v>
      </c>
      <c r="H230" s="28" t="str">
        <f>VLOOKUP(G230,[1]Áreas!$I$1:$J$6,2,0)</f>
        <v>Mayor</v>
      </c>
      <c r="I230" s="28">
        <f t="shared" si="6"/>
        <v>20</v>
      </c>
      <c r="J230" s="28" t="str">
        <f>IFERROR(VLOOKUP(CONCATENATE(F230,H230),[1]Áreas!$E$8:$F$33,2,0)," ")</f>
        <v>Alto</v>
      </c>
      <c r="K230" s="28" t="s">
        <v>517</v>
      </c>
      <c r="L230" s="28" t="s">
        <v>63</v>
      </c>
      <c r="M230" s="28" t="s">
        <v>115</v>
      </c>
      <c r="N230" s="28" t="s">
        <v>309</v>
      </c>
      <c r="O230" s="28" t="s">
        <v>58</v>
      </c>
      <c r="P230" s="30">
        <f>IFERROR(VLOOKUP(O230,'[1]Parámetros Paula V'!$B$2:$D$6,2,0)," ")</f>
        <v>100</v>
      </c>
      <c r="Q230" s="30" t="s">
        <v>38</v>
      </c>
      <c r="R230" s="30">
        <f>IFERROR(VLOOKUP(Q230,'[1]Parámetros Paula V'!$B$7:$D$8,2,0)," ")</f>
        <v>100</v>
      </c>
      <c r="S230" s="30" t="s">
        <v>38</v>
      </c>
      <c r="T230" s="30">
        <f>IFERROR(VLOOKUP(S230,'[1]Parámetros Paula V'!$B$9:$D$10,2,0)," ")</f>
        <v>20</v>
      </c>
      <c r="U230" s="30" t="s">
        <v>38</v>
      </c>
      <c r="V230" s="30">
        <f>IFERROR(VLOOKUP(U230,'[1]Parámetros Paula V'!$B$11:$D$12,2,0)," ")</f>
        <v>100</v>
      </c>
      <c r="W230" s="30" t="s">
        <v>47</v>
      </c>
      <c r="X230" s="30">
        <f>IFERROR(VLOOKUP(W230,'[1]Parámetros Paula V'!$B$13:$D$16,2,0)," ")</f>
        <v>20</v>
      </c>
      <c r="Y230" s="30">
        <f>IFERROR((R230*'[1]Parámetros Paula V'!$D$7)+(T230*'[1]Parámetros Paula V'!$D$9)+(V230*'[1]Parámetros Paula V'!$D$11)+(X230*'[1]Parámetros Paula V'!$D$13)," ")</f>
        <v>52</v>
      </c>
      <c r="Z230" s="30" t="s">
        <v>38</v>
      </c>
      <c r="AA230" s="30">
        <f>IFERROR(VLOOKUP(Z230,'[1]Parámetros Paula V'!$B$18:$D$20,2,0)," ")</f>
        <v>100</v>
      </c>
      <c r="AB230" s="30" t="s">
        <v>110</v>
      </c>
      <c r="AC230" s="30">
        <f>IFERROR(IF(Q230="No",20,VLOOKUP(AB230,'[1]Parámetros Paula V'!$B$23:$D$27,2,0))," ")</f>
        <v>80</v>
      </c>
      <c r="AD230" s="30" t="s">
        <v>40</v>
      </c>
      <c r="AE230" s="30">
        <f>IFERROR(VLOOKUP(AD230,'[1]Parámetros Paula V'!$B$29:$D$31,2,0)," ")</f>
        <v>80</v>
      </c>
      <c r="AF230" s="30" t="s">
        <v>41</v>
      </c>
      <c r="AG230" s="30">
        <f>IFERROR(VLOOKUP(AF230,'[1]Parámetros Paula V'!$B$34:$D$36,2,0)," ")</f>
        <v>40</v>
      </c>
      <c r="AH230" s="30" t="s">
        <v>47</v>
      </c>
      <c r="AI230" s="30">
        <f>IFERROR(VLOOKUP(AH230,'[1]Parámetros Paula V'!$B$38:$D$41,2,0)," ")</f>
        <v>20</v>
      </c>
      <c r="AJ230" s="30" t="s">
        <v>43</v>
      </c>
      <c r="AK230" s="30">
        <f>IFERROR(VLOOKUP(AJ230,'[1]Parámetros Paula V'!$B$43:$D$45,2,0)," ")</f>
        <v>80</v>
      </c>
      <c r="AL230" s="30" t="s">
        <v>47</v>
      </c>
      <c r="AM230" s="30">
        <f>IFERROR(VLOOKUP(AL230,'[1]Parámetros Paula V'!$B$46:$D$50,2,0)," ")</f>
        <v>20</v>
      </c>
      <c r="AN230" s="30">
        <f>IFERROR(IF(Q230="No",20,(AE230*'[1]Parámetros Paula V'!$D$29)+(AG230*'[1]Parámetros Paula V'!$D$34)+(AI230*'[1]Parámetros Paula V'!$D$38)+(AK230*'[1]Parámetros Paula V'!$D$43)+(AM230*'[1]Parámetros Paula V'!$D$49))," ")</f>
        <v>56</v>
      </c>
      <c r="AO230" s="30">
        <f t="shared" si="7"/>
        <v>77.599999999999994</v>
      </c>
      <c r="AP230" s="28" t="str">
        <f>IF(AO230=" "," ",IF(AO230&lt;='[1]Parámetros Paula V'!$C$53,'[1]Parámetros Paula V'!$A$53,IF(AO230&lt;='[1]Parámetros Paula V'!$C$54,'[1]Parámetros Paula V'!$A$54,IF(AO230&lt;='[1]Parámetros Paula V'!$C$55,'[1]Parámetros Paula V'!$A$55,IF(AO230&lt;='[1]Parámetros Paula V'!$C$56,'[1]Parámetros Paula V'!$A$56,'[1]Parámetros Paula V'!$A$57)))))</f>
        <v>El control está diseñado y ejecutándose adecuadamente, cumple con la mitigación del riesgo. Se debe establecer planes de mejora puntuales dirigidas a su mantenimiento</v>
      </c>
      <c r="AQ230" s="31" t="s">
        <v>882</v>
      </c>
      <c r="AR230" s="32"/>
      <c r="AS230" s="32">
        <v>45565</v>
      </c>
      <c r="AT230" s="31" t="s">
        <v>518</v>
      </c>
    </row>
    <row r="231" spans="1:46" ht="99.75" x14ac:dyDescent="0.2">
      <c r="A231" s="2" t="s">
        <v>519</v>
      </c>
      <c r="B231" s="28" t="s">
        <v>520</v>
      </c>
      <c r="C231" s="33" t="s">
        <v>309</v>
      </c>
      <c r="D231" s="34">
        <v>45463</v>
      </c>
      <c r="E231" s="28">
        <v>4</v>
      </c>
      <c r="F231" s="28" t="str">
        <f>VLOOKUP(E231,[1]Áreas!$D$1:$E$6,2,0)</f>
        <v>Probable</v>
      </c>
      <c r="G231" s="28">
        <v>5</v>
      </c>
      <c r="H231" s="28" t="str">
        <f>VLOOKUP(G231,[1]Áreas!$I$1:$J$6,2,0)</f>
        <v>Moderado</v>
      </c>
      <c r="I231" s="28">
        <f t="shared" si="6"/>
        <v>20</v>
      </c>
      <c r="J231" s="28" t="str">
        <f>IFERROR(VLOOKUP(CONCATENATE(F231,H231),[1]Áreas!$E$8:$F$33,2,0)," ")</f>
        <v>Alto</v>
      </c>
      <c r="K231" s="28" t="s">
        <v>883</v>
      </c>
      <c r="L231" s="28" t="s">
        <v>63</v>
      </c>
      <c r="M231" s="28" t="s">
        <v>115</v>
      </c>
      <c r="N231" s="28" t="s">
        <v>309</v>
      </c>
      <c r="O231" s="28" t="s">
        <v>37</v>
      </c>
      <c r="P231" s="30">
        <f>IFERROR(VLOOKUP(O231,'[1]Parámetros Paula V'!$B$2:$D$6,2,0)," ")</f>
        <v>80</v>
      </c>
      <c r="Q231" s="30" t="s">
        <v>38</v>
      </c>
      <c r="R231" s="30">
        <f>IFERROR(VLOOKUP(Q231,'[1]Parámetros Paula V'!$B$7:$D$8,2,0)," ")</f>
        <v>100</v>
      </c>
      <c r="S231" s="30" t="s">
        <v>47</v>
      </c>
      <c r="T231" s="30">
        <f>IFERROR(VLOOKUP(S231,'[1]Parámetros Paula V'!$B$9:$D$10,2,0)," ")</f>
        <v>100</v>
      </c>
      <c r="U231" s="30" t="s">
        <v>38</v>
      </c>
      <c r="V231" s="30">
        <f>IFERROR(VLOOKUP(U231,'[1]Parámetros Paula V'!$B$11:$D$12,2,0)," ")</f>
        <v>100</v>
      </c>
      <c r="W231" s="30" t="s">
        <v>38</v>
      </c>
      <c r="X231" s="30">
        <f>IFERROR(VLOOKUP(W231,'[1]Parámetros Paula V'!$B$13:$D$16,2,0)," ")</f>
        <v>100</v>
      </c>
      <c r="Y231" s="30">
        <f>IFERROR((R231*'[1]Parámetros Paula V'!$D$7)+(T231*'[1]Parámetros Paula V'!$D$9)+(V231*'[1]Parámetros Paula V'!$D$11)+(X231*'[1]Parámetros Paula V'!$D$13)," ")</f>
        <v>100</v>
      </c>
      <c r="Z231" s="30" t="s">
        <v>38</v>
      </c>
      <c r="AA231" s="30">
        <f>IFERROR(VLOOKUP(Z231,'[1]Parámetros Paula V'!$B$18:$D$20,2,0)," ")</f>
        <v>100</v>
      </c>
      <c r="AB231" s="30" t="s">
        <v>39</v>
      </c>
      <c r="AC231" s="30">
        <f>IFERROR(IF(Q231="No",20,VLOOKUP(AB231,'[1]Parámetros Paula V'!$B$23:$D$27,2,0))," ")</f>
        <v>100</v>
      </c>
      <c r="AD231" s="30" t="s">
        <v>40</v>
      </c>
      <c r="AE231" s="30">
        <f>IFERROR(VLOOKUP(AD231,'[1]Parámetros Paula V'!$B$29:$D$31,2,0)," ")</f>
        <v>80</v>
      </c>
      <c r="AF231" s="30" t="s">
        <v>41</v>
      </c>
      <c r="AG231" s="30">
        <f>IFERROR(VLOOKUP(AF231,'[1]Parámetros Paula V'!$B$34:$D$36,2,0)," ")</f>
        <v>40</v>
      </c>
      <c r="AH231" s="30" t="s">
        <v>50</v>
      </c>
      <c r="AI231" s="30">
        <f>IFERROR(VLOOKUP(AH231,'[1]Parámetros Paula V'!$B$38:$D$41,2,0)," ")</f>
        <v>40</v>
      </c>
      <c r="AJ231" s="30" t="s">
        <v>51</v>
      </c>
      <c r="AK231" s="30">
        <f>IFERROR(VLOOKUP(AJ231,'[1]Parámetros Paula V'!$B$43:$D$45,2,0)," ")</f>
        <v>100</v>
      </c>
      <c r="AL231" s="30" t="s">
        <v>38</v>
      </c>
      <c r="AM231" s="30">
        <f>IFERROR(VLOOKUP(AL231,'[1]Parámetros Paula V'!$B$46:$D$50,2,0)," ")</f>
        <v>100</v>
      </c>
      <c r="AN231" s="30">
        <f>IFERROR(IF(Q231="No",20,(AE231*'[1]Parámetros Paula V'!$D$29)+(AG231*'[1]Parámetros Paula V'!$D$34)+(AI231*'[1]Parámetros Paula V'!$D$38)+(AK231*'[1]Parámetros Paula V'!$D$43)+(AM231*'[1]Parámetros Paula V'!$D$49))," ")</f>
        <v>79</v>
      </c>
      <c r="AO231" s="30">
        <f t="shared" si="7"/>
        <v>91.8</v>
      </c>
      <c r="AP231" s="28" t="str">
        <f>IF(AO231=" "," ",IF(AO231&lt;='[1]Parámetros Paula V'!$C$53,'[1]Parámetros Paula V'!$A$53,IF(AO231&lt;='[1]Parámetros Paula V'!$C$54,'[1]Parámetros Paula V'!$A$54,IF(AO231&lt;='[1]Parámetros Paula V'!$C$55,'[1]Parámetros Paula V'!$A$55,IF(AO231&lt;='[1]Parámetros Paula V'!$C$56,'[1]Parámetros Paula V'!$A$56,'[1]Parámetros Paula V'!$A$57)))))</f>
        <v>El control es óptimo, efectivo, eficiente, económicamente viable y ejecutándose adecuadamente.</v>
      </c>
      <c r="AQ231" s="31"/>
      <c r="AR231" s="32"/>
      <c r="AS231" s="32"/>
      <c r="AT231" s="31" t="s">
        <v>521</v>
      </c>
    </row>
    <row r="232" spans="1:46" ht="59.25" customHeight="1" x14ac:dyDescent="0.2">
      <c r="A232" s="2" t="s">
        <v>519</v>
      </c>
      <c r="B232" s="28" t="s">
        <v>520</v>
      </c>
      <c r="C232" s="33" t="s">
        <v>309</v>
      </c>
      <c r="D232" s="34">
        <v>45463</v>
      </c>
      <c r="E232" s="28">
        <v>4</v>
      </c>
      <c r="F232" s="28" t="str">
        <f>VLOOKUP(E232,[1]Áreas!$D$1:$E$6,2,0)</f>
        <v>Probable</v>
      </c>
      <c r="G232" s="28">
        <v>5</v>
      </c>
      <c r="H232" s="28" t="str">
        <f>VLOOKUP(G232,[1]Áreas!$I$1:$J$6,2,0)</f>
        <v>Moderado</v>
      </c>
      <c r="I232" s="28">
        <f t="shared" si="6"/>
        <v>20</v>
      </c>
      <c r="J232" s="28" t="str">
        <f>IFERROR(VLOOKUP(CONCATENATE(F232,H232),[1]Áreas!$E$8:$F$33,2,0)," ")</f>
        <v>Alto</v>
      </c>
      <c r="K232" s="28" t="s">
        <v>884</v>
      </c>
      <c r="L232" s="28" t="s">
        <v>63</v>
      </c>
      <c r="M232" s="28" t="s">
        <v>115</v>
      </c>
      <c r="N232" s="28" t="s">
        <v>309</v>
      </c>
      <c r="O232" s="28" t="s">
        <v>37</v>
      </c>
      <c r="P232" s="30">
        <f>IFERROR(VLOOKUP(O232,'[1]Parámetros Paula V'!$B$2:$D$6,2,0)," ")</f>
        <v>80</v>
      </c>
      <c r="Q232" s="30" t="s">
        <v>38</v>
      </c>
      <c r="R232" s="30">
        <f>IFERROR(VLOOKUP(Q232,'[1]Parámetros Paula V'!$B$7:$D$8,2,0)," ")</f>
        <v>100</v>
      </c>
      <c r="S232" s="30" t="s">
        <v>47</v>
      </c>
      <c r="T232" s="30">
        <f>IFERROR(VLOOKUP(S232,'[1]Parámetros Paula V'!$B$9:$D$10,2,0)," ")</f>
        <v>100</v>
      </c>
      <c r="U232" s="30" t="s">
        <v>38</v>
      </c>
      <c r="V232" s="30">
        <f>IFERROR(VLOOKUP(U232,'[1]Parámetros Paula V'!$B$11:$D$12,2,0)," ")</f>
        <v>100</v>
      </c>
      <c r="W232" s="30" t="s">
        <v>38</v>
      </c>
      <c r="X232" s="30">
        <f>IFERROR(VLOOKUP(W232,'[1]Parámetros Paula V'!$B$13:$D$16,2,0)," ")</f>
        <v>100</v>
      </c>
      <c r="Y232" s="30">
        <f>IFERROR((R232*'[1]Parámetros Paula V'!$D$7)+(T232*'[1]Parámetros Paula V'!$D$9)+(V232*'[1]Parámetros Paula V'!$D$11)+(X232*'[1]Parámetros Paula V'!$D$13)," ")</f>
        <v>100</v>
      </c>
      <c r="Z232" s="30" t="s">
        <v>38</v>
      </c>
      <c r="AA232" s="30">
        <f>IFERROR(VLOOKUP(Z232,'[1]Parámetros Paula V'!$B$18:$D$20,2,0)," ")</f>
        <v>100</v>
      </c>
      <c r="AB232" s="30" t="s">
        <v>39</v>
      </c>
      <c r="AC232" s="30">
        <f>IFERROR(IF(Q232="No",20,VLOOKUP(AB232,'[1]Parámetros Paula V'!$B$23:$D$27,2,0))," ")</f>
        <v>100</v>
      </c>
      <c r="AD232" s="30" t="s">
        <v>40</v>
      </c>
      <c r="AE232" s="30">
        <f>IFERROR(VLOOKUP(AD232,'[1]Parámetros Paula V'!$B$29:$D$31,2,0)," ")</f>
        <v>80</v>
      </c>
      <c r="AF232" s="30" t="s">
        <v>55</v>
      </c>
      <c r="AG232" s="30">
        <f>IFERROR(VLOOKUP(AF232,'[1]Parámetros Paula V'!$B$34:$D$36,2,0)," ")</f>
        <v>80</v>
      </c>
      <c r="AH232" s="30" t="s">
        <v>50</v>
      </c>
      <c r="AI232" s="30">
        <f>IFERROR(VLOOKUP(AH232,'[1]Parámetros Paula V'!$B$38:$D$41,2,0)," ")</f>
        <v>40</v>
      </c>
      <c r="AJ232" s="30" t="s">
        <v>43</v>
      </c>
      <c r="AK232" s="30">
        <f>IFERROR(VLOOKUP(AJ232,'[1]Parámetros Paula V'!$B$43:$D$45,2,0)," ")</f>
        <v>80</v>
      </c>
      <c r="AL232" s="30" t="s">
        <v>38</v>
      </c>
      <c r="AM232" s="30">
        <f>IFERROR(VLOOKUP(AL232,'[1]Parámetros Paula V'!$B$46:$D$50,2,0)," ")</f>
        <v>100</v>
      </c>
      <c r="AN232" s="30">
        <f>IFERROR(IF(Q232="No",20,(AE232*'[1]Parámetros Paula V'!$D$29)+(AG232*'[1]Parámetros Paula V'!$D$34)+(AI232*'[1]Parámetros Paula V'!$D$38)+(AK232*'[1]Parámetros Paula V'!$D$43)+(AM232*'[1]Parámetros Paula V'!$D$49))," ")</f>
        <v>72</v>
      </c>
      <c r="AO232" s="30">
        <f t="shared" si="7"/>
        <v>90.4</v>
      </c>
      <c r="AP232" s="28" t="str">
        <f>IF(AO232=" "," ",IF(AO232&lt;='[1]Parámetros Paula V'!$C$53,'[1]Parámetros Paula V'!$A$53,IF(AO232&lt;='[1]Parámetros Paula V'!$C$54,'[1]Parámetros Paula V'!$A$54,IF(AO232&lt;='[1]Parámetros Paula V'!$C$55,'[1]Parámetros Paula V'!$A$55,IF(AO232&lt;='[1]Parámetros Paula V'!$C$56,'[1]Parámetros Paula V'!$A$56,'[1]Parámetros Paula V'!$A$57)))))</f>
        <v>El control es óptimo, efectivo, eficiente, económicamente viable y ejecutándose adecuadamente.</v>
      </c>
      <c r="AQ232" s="31"/>
      <c r="AR232" s="32"/>
      <c r="AS232" s="32"/>
      <c r="AT232" s="31" t="s">
        <v>522</v>
      </c>
    </row>
    <row r="233" spans="1:46" ht="99.75" x14ac:dyDescent="0.2">
      <c r="A233" s="2" t="s">
        <v>519</v>
      </c>
      <c r="B233" s="28" t="s">
        <v>520</v>
      </c>
      <c r="C233" s="33" t="s">
        <v>68</v>
      </c>
      <c r="D233" s="34">
        <v>45464</v>
      </c>
      <c r="E233" s="28">
        <v>4</v>
      </c>
      <c r="F233" s="28" t="str">
        <f>VLOOKUP(E233,[1]Áreas!$D$1:$E$6,2,0)</f>
        <v>Probable</v>
      </c>
      <c r="G233" s="28">
        <v>5</v>
      </c>
      <c r="H233" s="28" t="str">
        <f>VLOOKUP(G233,[1]Áreas!$I$1:$J$6,2,0)</f>
        <v>Moderado</v>
      </c>
      <c r="I233" s="28">
        <f t="shared" si="6"/>
        <v>20</v>
      </c>
      <c r="J233" s="28" t="str">
        <f>IFERROR(VLOOKUP(CONCATENATE(F233,H233),[1]Áreas!$E$8:$F$33,2,0)," ")</f>
        <v>Alto</v>
      </c>
      <c r="K233" s="28" t="s">
        <v>885</v>
      </c>
      <c r="L233" s="28" t="s">
        <v>63</v>
      </c>
      <c r="M233" s="28" t="s">
        <v>36</v>
      </c>
      <c r="N233" s="28" t="s">
        <v>68</v>
      </c>
      <c r="O233" s="28" t="s">
        <v>58</v>
      </c>
      <c r="P233" s="30">
        <f>IFERROR(VLOOKUP(O233,'[1]Parámetros Paula V'!$B$2:$D$6,2,0)," ")</f>
        <v>100</v>
      </c>
      <c r="Q233" s="30" t="s">
        <v>38</v>
      </c>
      <c r="R233" s="30">
        <f>IFERROR(VLOOKUP(Q233,'[1]Parámetros Paula V'!$B$7:$D$8,2,0)," ")</f>
        <v>100</v>
      </c>
      <c r="S233" s="30" t="s">
        <v>38</v>
      </c>
      <c r="T233" s="30">
        <f>IFERROR(VLOOKUP(S233,'[1]Parámetros Paula V'!$B$9:$D$10,2,0)," ")</f>
        <v>20</v>
      </c>
      <c r="U233" s="30" t="s">
        <v>38</v>
      </c>
      <c r="V233" s="30">
        <f>IFERROR(VLOOKUP(U233,'[1]Parámetros Paula V'!$B$11:$D$12,2,0)," ")</f>
        <v>100</v>
      </c>
      <c r="W233" s="30" t="s">
        <v>38</v>
      </c>
      <c r="X233" s="30">
        <f>IFERROR(VLOOKUP(W233,'[1]Parámetros Paula V'!$B$13:$D$16,2,0)," ")</f>
        <v>100</v>
      </c>
      <c r="Y233" s="30">
        <f>IFERROR((R233*'[1]Parámetros Paula V'!$D$7)+(T233*'[1]Parámetros Paula V'!$D$9)+(V233*'[1]Parámetros Paula V'!$D$11)+(X233*'[1]Parámetros Paula V'!$D$13)," ")</f>
        <v>72</v>
      </c>
      <c r="Z233" s="30" t="s">
        <v>38</v>
      </c>
      <c r="AA233" s="30">
        <f>IFERROR(VLOOKUP(Z233,'[1]Parámetros Paula V'!$B$18:$D$20,2,0)," ")</f>
        <v>100</v>
      </c>
      <c r="AB233" s="30" t="s">
        <v>39</v>
      </c>
      <c r="AC233" s="30">
        <f>IFERROR(IF(Q233="No",20,VLOOKUP(AB233,'[1]Parámetros Paula V'!$B$23:$D$27,2,0))," ")</f>
        <v>100</v>
      </c>
      <c r="AD233" s="30" t="s">
        <v>201</v>
      </c>
      <c r="AE233" s="30">
        <f>IFERROR(VLOOKUP(AD233,'[1]Parámetros Paula V'!$B$29:$D$31,2,0)," ")</f>
        <v>60</v>
      </c>
      <c r="AF233" s="30" t="s">
        <v>41</v>
      </c>
      <c r="AG233" s="30">
        <f>IFERROR(VLOOKUP(AF233,'[1]Parámetros Paula V'!$B$34:$D$36,2,0)," ")</f>
        <v>40</v>
      </c>
      <c r="AH233" s="30" t="s">
        <v>50</v>
      </c>
      <c r="AI233" s="30">
        <f>IFERROR(VLOOKUP(AH233,'[1]Parámetros Paula V'!$B$38:$D$41,2,0)," ")</f>
        <v>40</v>
      </c>
      <c r="AJ233" s="30" t="s">
        <v>43</v>
      </c>
      <c r="AK233" s="30">
        <f>IFERROR(VLOOKUP(AJ233,'[1]Parámetros Paula V'!$B$43:$D$45,2,0)," ")</f>
        <v>80</v>
      </c>
      <c r="AL233" s="30" t="s">
        <v>38</v>
      </c>
      <c r="AM233" s="30">
        <f>IFERROR(VLOOKUP(AL233,'[1]Parámetros Paula V'!$B$46:$D$50,2,0)," ")</f>
        <v>100</v>
      </c>
      <c r="AN233" s="30">
        <f>IFERROR(IF(Q233="No",20,(AE233*'[1]Parámetros Paula V'!$D$29)+(AG233*'[1]Parámetros Paula V'!$D$34)+(AI233*'[1]Parámetros Paula V'!$D$38)+(AK233*'[1]Parámetros Paula V'!$D$43)+(AM233*'[1]Parámetros Paula V'!$D$49))," ")</f>
        <v>67.5</v>
      </c>
      <c r="AO233" s="30">
        <f t="shared" si="7"/>
        <v>87.9</v>
      </c>
      <c r="AP233" s="28" t="str">
        <f>IF(AO233=" "," ",IF(AO233&lt;='[1]Parámetros Paula V'!$C$53,'[1]Parámetros Paula V'!$A$53,IF(AO233&lt;='[1]Parámetros Paula V'!$C$54,'[1]Parámetros Paula V'!$A$54,IF(AO233&lt;='[1]Parámetros Paula V'!$C$55,'[1]Parámetros Paula V'!$A$55,IF(AO233&lt;='[1]Parámetros Paula V'!$C$56,'[1]Parámetros Paula V'!$A$56,'[1]Parámetros Paula V'!$A$57)))))</f>
        <v>El control es óptimo, efectivo, eficiente, económicamente viable y ejecutándose adecuadamente.</v>
      </c>
      <c r="AQ233" s="31"/>
      <c r="AR233" s="32"/>
      <c r="AS233" s="32"/>
      <c r="AT233" s="31" t="s">
        <v>523</v>
      </c>
    </row>
    <row r="234" spans="1:46" ht="321.75" customHeight="1" x14ac:dyDescent="0.2">
      <c r="A234" s="2" t="s">
        <v>524</v>
      </c>
      <c r="B234" s="28" t="s">
        <v>525</v>
      </c>
      <c r="C234" s="33" t="s">
        <v>204</v>
      </c>
      <c r="D234" s="34">
        <v>45461</v>
      </c>
      <c r="E234" s="28">
        <v>3</v>
      </c>
      <c r="F234" s="28" t="str">
        <f>VLOOKUP(E234,[1]Áreas!$D$1:$E$6,2,0)</f>
        <v>Posible</v>
      </c>
      <c r="G234" s="28">
        <v>10</v>
      </c>
      <c r="H234" s="28" t="str">
        <f>VLOOKUP(G234,[1]Áreas!$I$1:$J$6,2,0)</f>
        <v>Mayor</v>
      </c>
      <c r="I234" s="28">
        <f t="shared" si="6"/>
        <v>30</v>
      </c>
      <c r="J234" s="28" t="str">
        <f>IFERROR(VLOOKUP(CONCATENATE(F234,H234),[1]Áreas!$E$8:$F$33,2,0)," ")</f>
        <v>Alto</v>
      </c>
      <c r="K234" s="28" t="s">
        <v>526</v>
      </c>
      <c r="L234" s="28" t="s">
        <v>63</v>
      </c>
      <c r="M234" s="28" t="s">
        <v>115</v>
      </c>
      <c r="N234" s="28" t="s">
        <v>204</v>
      </c>
      <c r="O234" s="28" t="s">
        <v>37</v>
      </c>
      <c r="P234" s="30">
        <f>IFERROR(VLOOKUP(O234,'[1]Parámetros Paula V'!$B$2:$D$6,2,0)," ")</f>
        <v>80</v>
      </c>
      <c r="Q234" s="30" t="s">
        <v>38</v>
      </c>
      <c r="R234" s="30">
        <f>IFERROR(VLOOKUP(Q234,'[1]Parámetros Paula V'!$B$7:$D$8,2,0)," ")</f>
        <v>100</v>
      </c>
      <c r="S234" s="30" t="s">
        <v>47</v>
      </c>
      <c r="T234" s="30">
        <f>IFERROR(VLOOKUP(S234,'[1]Parámetros Paula V'!$B$9:$D$10,2,0)," ")</f>
        <v>100</v>
      </c>
      <c r="U234" s="30" t="s">
        <v>38</v>
      </c>
      <c r="V234" s="30">
        <f>IFERROR(VLOOKUP(U234,'[1]Parámetros Paula V'!$B$11:$D$12,2,0)," ")</f>
        <v>100</v>
      </c>
      <c r="W234" s="30" t="s">
        <v>48</v>
      </c>
      <c r="X234" s="30">
        <f>IFERROR(VLOOKUP(W234,'[1]Parámetros Paula V'!$B$13:$D$16,2,0)," ")</f>
        <v>40</v>
      </c>
      <c r="Y234" s="30">
        <f>IFERROR((R234*'[1]Parámetros Paula V'!$D$7)+(T234*'[1]Parámetros Paula V'!$D$9)+(V234*'[1]Parámetros Paula V'!$D$11)+(X234*'[1]Parámetros Paula V'!$D$13)," ")</f>
        <v>85</v>
      </c>
      <c r="Z234" s="30" t="s">
        <v>38</v>
      </c>
      <c r="AA234" s="30">
        <f>IFERROR(VLOOKUP(Z234,'[1]Parámetros Paula V'!$B$18:$D$20,2,0)," ")</f>
        <v>100</v>
      </c>
      <c r="AB234" s="30" t="s">
        <v>39</v>
      </c>
      <c r="AC234" s="30">
        <f>IFERROR(IF(Q234="No",20,VLOOKUP(AB234,'[1]Parámetros Paula V'!$B$23:$D$27,2,0))," ")</f>
        <v>100</v>
      </c>
      <c r="AD234" s="30" t="s">
        <v>40</v>
      </c>
      <c r="AE234" s="30">
        <f>IFERROR(VLOOKUP(AD234,'[1]Parámetros Paula V'!$B$29:$D$31,2,0)," ")</f>
        <v>80</v>
      </c>
      <c r="AF234" s="30" t="s">
        <v>41</v>
      </c>
      <c r="AG234" s="30">
        <f>IFERROR(VLOOKUP(AF234,'[1]Parámetros Paula V'!$B$34:$D$36,2,0)," ")</f>
        <v>40</v>
      </c>
      <c r="AH234" s="30" t="s">
        <v>50</v>
      </c>
      <c r="AI234" s="30">
        <f>IFERROR(VLOOKUP(AH234,'[1]Parámetros Paula V'!$B$38:$D$41,2,0)," ")</f>
        <v>40</v>
      </c>
      <c r="AJ234" s="30" t="s">
        <v>43</v>
      </c>
      <c r="AK234" s="30">
        <f>IFERROR(VLOOKUP(AJ234,'[1]Parámetros Paula V'!$B$43:$D$45,2,0)," ")</f>
        <v>80</v>
      </c>
      <c r="AL234" s="30" t="s">
        <v>38</v>
      </c>
      <c r="AM234" s="30">
        <f>IFERROR(VLOOKUP(AL234,'[1]Parámetros Paula V'!$B$46:$D$50,2,0)," ")</f>
        <v>100</v>
      </c>
      <c r="AN234" s="30">
        <f>IFERROR(IF(Q234="No",20,(AE234*'[1]Parámetros Paula V'!$D$29)+(AG234*'[1]Parámetros Paula V'!$D$34)+(AI234*'[1]Parámetros Paula V'!$D$38)+(AK234*'[1]Parámetros Paula V'!$D$43)+(AM234*'[1]Parámetros Paula V'!$D$49))," ")</f>
        <v>69</v>
      </c>
      <c r="AO234" s="30">
        <f t="shared" si="7"/>
        <v>86.8</v>
      </c>
      <c r="AP234" s="28" t="str">
        <f>IF(AO234=" "," ",IF(AO234&lt;='[1]Parámetros Paula V'!$C$53,'[1]Parámetros Paula V'!$A$53,IF(AO234&lt;='[1]Parámetros Paula V'!$C$54,'[1]Parámetros Paula V'!$A$54,IF(AO234&lt;='[1]Parámetros Paula V'!$C$55,'[1]Parámetros Paula V'!$A$55,IF(AO234&lt;='[1]Parámetros Paula V'!$C$56,'[1]Parámetros Paula V'!$A$56,'[1]Parámetros Paula V'!$A$57)))))</f>
        <v>El control es óptimo, efectivo, eficiente, económicamente viable y ejecutándose adecuadamente.</v>
      </c>
      <c r="AQ234" s="31" t="s">
        <v>886</v>
      </c>
      <c r="AR234" s="32"/>
      <c r="AS234" s="32">
        <v>45565</v>
      </c>
      <c r="AT234" s="31" t="s">
        <v>887</v>
      </c>
    </row>
    <row r="235" spans="1:46" ht="110.25" customHeight="1" x14ac:dyDescent="0.2">
      <c r="A235" s="2" t="s">
        <v>527</v>
      </c>
      <c r="B235" s="28" t="s">
        <v>528</v>
      </c>
      <c r="C235" s="33" t="s">
        <v>204</v>
      </c>
      <c r="D235" s="34">
        <v>45468</v>
      </c>
      <c r="E235" s="28">
        <v>3</v>
      </c>
      <c r="F235" s="28" t="str">
        <f>VLOOKUP(E235,[1]Áreas!$D$1:$E$6,2,0)</f>
        <v>Posible</v>
      </c>
      <c r="G235" s="28">
        <v>2</v>
      </c>
      <c r="H235" s="28" t="str">
        <f>VLOOKUP(G235,[1]Áreas!$I$1:$J$6,2,0)</f>
        <v>Menor</v>
      </c>
      <c r="I235" s="28">
        <f t="shared" si="6"/>
        <v>6</v>
      </c>
      <c r="J235" s="28" t="str">
        <f>IFERROR(VLOOKUP(CONCATENATE(F235,H235),[1]Áreas!$E$8:$F$33,2,0)," ")</f>
        <v>Medio</v>
      </c>
      <c r="K235" s="28" t="s">
        <v>888</v>
      </c>
      <c r="L235" s="28" t="s">
        <v>529</v>
      </c>
      <c r="M235" s="28" t="s">
        <v>115</v>
      </c>
      <c r="N235" s="28" t="s">
        <v>530</v>
      </c>
      <c r="O235" s="28" t="s">
        <v>37</v>
      </c>
      <c r="P235" s="30">
        <f>IFERROR(VLOOKUP(O235,'[1]Parámetros Paula V'!$B$2:$D$6,2,0)," ")</f>
        <v>80</v>
      </c>
      <c r="Q235" s="30" t="s">
        <v>38</v>
      </c>
      <c r="R235" s="30">
        <f>IFERROR(VLOOKUP(Q235,'[1]Parámetros Paula V'!$B$7:$D$8,2,0)," ")</f>
        <v>100</v>
      </c>
      <c r="S235" s="30" t="s">
        <v>38</v>
      </c>
      <c r="T235" s="30">
        <f>IFERROR(VLOOKUP(S235,'[1]Parámetros Paula V'!$B$9:$D$10,2,0)," ")</f>
        <v>20</v>
      </c>
      <c r="U235" s="30" t="s">
        <v>38</v>
      </c>
      <c r="V235" s="30">
        <f>IFERROR(VLOOKUP(U235,'[1]Parámetros Paula V'!$B$11:$D$12,2,0)," ")</f>
        <v>100</v>
      </c>
      <c r="W235" s="30" t="s">
        <v>48</v>
      </c>
      <c r="X235" s="30">
        <f>IFERROR(VLOOKUP(W235,'[1]Parámetros Paula V'!$B$13:$D$16,2,0)," ")</f>
        <v>40</v>
      </c>
      <c r="Y235" s="30">
        <f>IFERROR((R235*'[1]Parámetros Paula V'!$D$7)+(T235*'[1]Parámetros Paula V'!$D$9)+(V235*'[1]Parámetros Paula V'!$D$11)+(X235*'[1]Parámetros Paula V'!$D$13)," ")</f>
        <v>57</v>
      </c>
      <c r="Z235" s="30" t="s">
        <v>38</v>
      </c>
      <c r="AA235" s="30">
        <f>IFERROR(VLOOKUP(Z235,'[1]Parámetros Paula V'!$B$18:$D$20,2,0)," ")</f>
        <v>100</v>
      </c>
      <c r="AB235" s="30" t="s">
        <v>39</v>
      </c>
      <c r="AC235" s="30">
        <f>IFERROR(IF(Q235="No",20,VLOOKUP(AB235,'[1]Parámetros Paula V'!$B$23:$D$27,2,0))," ")</f>
        <v>100</v>
      </c>
      <c r="AD235" s="30" t="s">
        <v>40</v>
      </c>
      <c r="AE235" s="30">
        <f>IFERROR(VLOOKUP(AD235,'[1]Parámetros Paula V'!$B$29:$D$31,2,0)," ")</f>
        <v>80</v>
      </c>
      <c r="AF235" s="30" t="s">
        <v>55</v>
      </c>
      <c r="AG235" s="30">
        <f>IFERROR(VLOOKUP(AF235,'[1]Parámetros Paula V'!$B$34:$D$36,2,0)," ")</f>
        <v>80</v>
      </c>
      <c r="AH235" s="30" t="s">
        <v>42</v>
      </c>
      <c r="AI235" s="30">
        <f>IFERROR(VLOOKUP(AH235,'[1]Parámetros Paula V'!$B$38:$D$41,2,0)," ")</f>
        <v>80</v>
      </c>
      <c r="AJ235" s="30" t="s">
        <v>43</v>
      </c>
      <c r="AK235" s="30">
        <f>IFERROR(VLOOKUP(AJ235,'[1]Parámetros Paula V'!$B$43:$D$45,2,0)," ")</f>
        <v>80</v>
      </c>
      <c r="AL235" s="30" t="s">
        <v>38</v>
      </c>
      <c r="AM235" s="30">
        <f>IFERROR(VLOOKUP(AL235,'[1]Parámetros Paula V'!$B$46:$D$50,2,0)," ")</f>
        <v>100</v>
      </c>
      <c r="AN235" s="30">
        <f>IFERROR(IF(Q235="No",20,(AE235*'[1]Parámetros Paula V'!$D$29)+(AG235*'[1]Parámetros Paula V'!$D$34)+(AI235*'[1]Parámetros Paula V'!$D$38)+(AK235*'[1]Parámetros Paula V'!$D$43)+(AM235*'[1]Parámetros Paula V'!$D$49))," ")</f>
        <v>82</v>
      </c>
      <c r="AO235" s="30">
        <f t="shared" si="7"/>
        <v>83.8</v>
      </c>
      <c r="AP235" s="28" t="str">
        <f>IF(AO235=" "," ",IF(AO235&lt;='[1]Parámetros Paula V'!$C$53,'[1]Parámetros Paula V'!$A$53,IF(AO235&lt;='[1]Parámetros Paula V'!$C$54,'[1]Parámetros Paula V'!$A$54,IF(AO235&lt;='[1]Parámetros Paula V'!$C$55,'[1]Parámetros Paula V'!$A$55,IF(AO235&lt;='[1]Parámetros Paula V'!$C$56,'[1]Parámetros Paula V'!$A$56,'[1]Parámetros Paula V'!$A$57)))))</f>
        <v>El control es óptimo, efectivo, eficiente, económicamente viable y ejecutándose adecuadamente.</v>
      </c>
      <c r="AQ235" s="31"/>
      <c r="AR235" s="32"/>
      <c r="AS235" s="32"/>
      <c r="AT235" s="31" t="s">
        <v>889</v>
      </c>
    </row>
    <row r="236" spans="1:46" ht="85.5" x14ac:dyDescent="0.2">
      <c r="A236" s="2" t="s">
        <v>531</v>
      </c>
      <c r="B236" s="28" t="s">
        <v>532</v>
      </c>
      <c r="C236" s="33" t="s">
        <v>251</v>
      </c>
      <c r="D236" s="34">
        <v>45468</v>
      </c>
      <c r="E236" s="28">
        <v>4</v>
      </c>
      <c r="F236" s="28" t="str">
        <f>VLOOKUP(E236,[1]Áreas!$D$1:$E$6,2,0)</f>
        <v>Probable</v>
      </c>
      <c r="G236" s="28">
        <v>5</v>
      </c>
      <c r="H236" s="28" t="str">
        <f>VLOOKUP(G236,[1]Áreas!$I$1:$J$6,2,0)</f>
        <v>Moderado</v>
      </c>
      <c r="I236" s="28">
        <f t="shared" si="6"/>
        <v>20</v>
      </c>
      <c r="J236" s="28" t="str">
        <f>IFERROR(VLOOKUP(CONCATENATE(F236,H236),[1]Áreas!$E$8:$F$33,2,0)," ")</f>
        <v>Alto</v>
      </c>
      <c r="K236" s="28" t="s">
        <v>533</v>
      </c>
      <c r="L236" s="28" t="s">
        <v>529</v>
      </c>
      <c r="M236" s="28" t="s">
        <v>115</v>
      </c>
      <c r="N236" s="28" t="s">
        <v>251</v>
      </c>
      <c r="O236" s="28" t="s">
        <v>46</v>
      </c>
      <c r="P236" s="30">
        <f>IFERROR(VLOOKUP(O236,'[1]Parámetros Paula V'!$B$2:$D$6,2,0)," ")</f>
        <v>60</v>
      </c>
      <c r="Q236" s="30" t="s">
        <v>38</v>
      </c>
      <c r="R236" s="30">
        <f>IFERROR(VLOOKUP(Q236,'[1]Parámetros Paula V'!$B$7:$D$8,2,0)," ")</f>
        <v>100</v>
      </c>
      <c r="S236" s="30" t="s">
        <v>38</v>
      </c>
      <c r="T236" s="30">
        <f>IFERROR(VLOOKUP(S236,'[1]Parámetros Paula V'!$B$9:$D$10,2,0)," ")</f>
        <v>20</v>
      </c>
      <c r="U236" s="30" t="s">
        <v>38</v>
      </c>
      <c r="V236" s="30">
        <f>IFERROR(VLOOKUP(U236,'[1]Parámetros Paula V'!$B$11:$D$12,2,0)," ")</f>
        <v>100</v>
      </c>
      <c r="W236" s="30" t="s">
        <v>47</v>
      </c>
      <c r="X236" s="30">
        <f>IFERROR(VLOOKUP(W236,'[1]Parámetros Paula V'!$B$13:$D$16,2,0)," ")</f>
        <v>20</v>
      </c>
      <c r="Y236" s="30">
        <f>IFERROR((R236*'[1]Parámetros Paula V'!$D$7)+(T236*'[1]Parámetros Paula V'!$D$9)+(V236*'[1]Parámetros Paula V'!$D$11)+(X236*'[1]Parámetros Paula V'!$D$13)," ")</f>
        <v>52</v>
      </c>
      <c r="Z236" s="30" t="s">
        <v>38</v>
      </c>
      <c r="AA236" s="30">
        <f>IFERROR(VLOOKUP(Z236,'[1]Parámetros Paula V'!$B$18:$D$20,2,0)," ")</f>
        <v>100</v>
      </c>
      <c r="AB236" s="30" t="s">
        <v>39</v>
      </c>
      <c r="AC236" s="30">
        <f>IFERROR(IF(Q236="No",20,VLOOKUP(AB236,'[1]Parámetros Paula V'!$B$23:$D$27,2,0))," ")</f>
        <v>100</v>
      </c>
      <c r="AD236" s="30" t="s">
        <v>201</v>
      </c>
      <c r="AE236" s="30">
        <f>IFERROR(VLOOKUP(AD236,'[1]Parámetros Paula V'!$B$29:$D$31,2,0)," ")</f>
        <v>60</v>
      </c>
      <c r="AF236" s="30" t="s">
        <v>41</v>
      </c>
      <c r="AG236" s="30">
        <f>IFERROR(VLOOKUP(AF236,'[1]Parámetros Paula V'!$B$34:$D$36,2,0)," ")</f>
        <v>40</v>
      </c>
      <c r="AH236" s="30" t="s">
        <v>50</v>
      </c>
      <c r="AI236" s="30">
        <f>IFERROR(VLOOKUP(AH236,'[1]Parámetros Paula V'!$B$38:$D$41,2,0)," ")</f>
        <v>40</v>
      </c>
      <c r="AJ236" s="30" t="s">
        <v>51</v>
      </c>
      <c r="AK236" s="30">
        <f>IFERROR(VLOOKUP(AJ236,'[1]Parámetros Paula V'!$B$43:$D$45,2,0)," ")</f>
        <v>100</v>
      </c>
      <c r="AL236" s="30" t="s">
        <v>47</v>
      </c>
      <c r="AM236" s="30">
        <f>IFERROR(VLOOKUP(AL236,'[1]Parámetros Paula V'!$B$46:$D$50,2,0)," ")</f>
        <v>20</v>
      </c>
      <c r="AN236" s="30">
        <f>IFERROR(IF(Q236="No",20,(AE236*'[1]Parámetros Paula V'!$D$29)+(AG236*'[1]Parámetros Paula V'!$D$34)+(AI236*'[1]Parámetros Paula V'!$D$38)+(AK236*'[1]Parámetros Paula V'!$D$43)+(AM236*'[1]Parámetros Paula V'!$D$49))," ")</f>
        <v>69.5</v>
      </c>
      <c r="AO236" s="30">
        <f t="shared" si="7"/>
        <v>76.3</v>
      </c>
      <c r="AP236" s="28" t="str">
        <f>IF(AO236=" "," ",IF(AO236&lt;='[1]Parámetros Paula V'!$C$53,'[1]Parámetros Paula V'!$A$53,IF(AO236&lt;='[1]Parámetros Paula V'!$C$54,'[1]Parámetros Paula V'!$A$54,IF(AO236&lt;='[1]Parámetros Paula V'!$C$55,'[1]Parámetros Paula V'!$A$55,IF(AO236&lt;='[1]Parámetros Paula V'!$C$56,'[1]Parámetros Paula V'!$A$56,'[1]Parámetros Paula V'!$A$57)))))</f>
        <v>El control está diseñado y ejecutándose adecuadamente, cumple con la mitigación del riesgo. Se debe establecer planes de mejora puntuales dirigidas a su mantenimiento</v>
      </c>
      <c r="AQ236" s="31"/>
      <c r="AR236" s="32"/>
      <c r="AS236" s="32"/>
      <c r="AT236" s="31" t="s">
        <v>534</v>
      </c>
    </row>
    <row r="237" spans="1:46" ht="85.5" x14ac:dyDescent="0.2">
      <c r="A237" s="2" t="s">
        <v>535</v>
      </c>
      <c r="B237" s="28" t="s">
        <v>536</v>
      </c>
      <c r="C237" s="33" t="s">
        <v>251</v>
      </c>
      <c r="D237" s="29" t="s">
        <v>537</v>
      </c>
      <c r="E237" s="28">
        <v>2</v>
      </c>
      <c r="F237" s="28" t="str">
        <f>VLOOKUP(E237,[1]Áreas!$D$1:$E$6,2,0)</f>
        <v>Improbable</v>
      </c>
      <c r="G237" s="28">
        <v>2</v>
      </c>
      <c r="H237" s="28" t="str">
        <f>VLOOKUP(G237,[1]Áreas!$I$1:$J$6,2,0)</f>
        <v>Menor</v>
      </c>
      <c r="I237" s="28">
        <f t="shared" si="6"/>
        <v>4</v>
      </c>
      <c r="J237" s="28" t="str">
        <f>IFERROR(VLOOKUP(CONCATENATE(F237,H237),[1]Áreas!$E$8:$F$33,2,0)," ")</f>
        <v>Bajo</v>
      </c>
      <c r="K237" s="28" t="s">
        <v>538</v>
      </c>
      <c r="L237" s="28" t="s">
        <v>529</v>
      </c>
      <c r="M237" s="28" t="s">
        <v>115</v>
      </c>
      <c r="N237" s="28" t="s">
        <v>539</v>
      </c>
      <c r="O237" s="28" t="s">
        <v>46</v>
      </c>
      <c r="P237" s="30">
        <f>IFERROR(VLOOKUP(O237,'[1]Parámetros Paula V'!$B$2:$D$6,2,0)," ")</f>
        <v>60</v>
      </c>
      <c r="Q237" s="30" t="s">
        <v>38</v>
      </c>
      <c r="R237" s="30">
        <f>IFERROR(VLOOKUP(Q237,'[1]Parámetros Paula V'!$B$7:$D$8,2,0)," ")</f>
        <v>100</v>
      </c>
      <c r="S237" s="30" t="s">
        <v>38</v>
      </c>
      <c r="T237" s="30">
        <f>IFERROR(VLOOKUP(S237,'[1]Parámetros Paula V'!$B$9:$D$10,2,0)," ")</f>
        <v>20</v>
      </c>
      <c r="U237" s="30" t="s">
        <v>38</v>
      </c>
      <c r="V237" s="30">
        <f>IFERROR(VLOOKUP(U237,'[1]Parámetros Paula V'!$B$11:$D$12,2,0)," ")</f>
        <v>100</v>
      </c>
      <c r="W237" s="30" t="s">
        <v>38</v>
      </c>
      <c r="X237" s="30">
        <f>IFERROR(VLOOKUP(W237,'[1]Parámetros Paula V'!$B$13:$D$16,2,0)," ")</f>
        <v>100</v>
      </c>
      <c r="Y237" s="30">
        <f>IFERROR((R237*'[1]Parámetros Paula V'!$D$7)+(T237*'[1]Parámetros Paula V'!$D$9)+(V237*'[1]Parámetros Paula V'!$D$11)+(X237*'[1]Parámetros Paula V'!$D$13)," ")</f>
        <v>72</v>
      </c>
      <c r="Z237" s="30" t="s">
        <v>38</v>
      </c>
      <c r="AA237" s="30">
        <f>IFERROR(VLOOKUP(Z237,'[1]Parámetros Paula V'!$B$18:$D$20,2,0)," ")</f>
        <v>100</v>
      </c>
      <c r="AB237" s="30" t="s">
        <v>39</v>
      </c>
      <c r="AC237" s="30">
        <f>IFERROR(IF(Q237="No",20,VLOOKUP(AB237,'[1]Parámetros Paula V'!$B$23:$D$27,2,0))," ")</f>
        <v>100</v>
      </c>
      <c r="AD237" s="30" t="s">
        <v>40</v>
      </c>
      <c r="AE237" s="30">
        <f>IFERROR(VLOOKUP(AD237,'[1]Parámetros Paula V'!$B$29:$D$31,2,0)," ")</f>
        <v>80</v>
      </c>
      <c r="AF237" s="30" t="s">
        <v>55</v>
      </c>
      <c r="AG237" s="30">
        <f>IFERROR(VLOOKUP(AF237,'[1]Parámetros Paula V'!$B$34:$D$36,2,0)," ")</f>
        <v>80</v>
      </c>
      <c r="AH237" s="30" t="s">
        <v>42</v>
      </c>
      <c r="AI237" s="30">
        <f>IFERROR(VLOOKUP(AH237,'[1]Parámetros Paula V'!$B$38:$D$41,2,0)," ")</f>
        <v>80</v>
      </c>
      <c r="AJ237" s="30" t="s">
        <v>51</v>
      </c>
      <c r="AK237" s="30">
        <f>IFERROR(VLOOKUP(AJ237,'[1]Parámetros Paula V'!$B$43:$D$45,2,0)," ")</f>
        <v>100</v>
      </c>
      <c r="AL237" s="30" t="s">
        <v>38</v>
      </c>
      <c r="AM237" s="30">
        <f>IFERROR(VLOOKUP(AL237,'[1]Parámetros Paula V'!$B$46:$D$50,2,0)," ")</f>
        <v>100</v>
      </c>
      <c r="AN237" s="30">
        <f>IFERROR(IF(Q237="No",20,(AE237*'[1]Parámetros Paula V'!$D$29)+(AG237*'[1]Parámetros Paula V'!$D$34)+(AI237*'[1]Parámetros Paula V'!$D$38)+(AK237*'[1]Parámetros Paula V'!$D$43)+(AM237*'[1]Parámetros Paula V'!$D$49))," ")</f>
        <v>92</v>
      </c>
      <c r="AO237" s="30">
        <f t="shared" si="7"/>
        <v>84.8</v>
      </c>
      <c r="AP237" s="28" t="str">
        <f>IF(AO237=" "," ",IF(AO237&lt;='[1]Parámetros Paula V'!$C$53,'[1]Parámetros Paula V'!$A$53,IF(AO237&lt;='[1]Parámetros Paula V'!$C$54,'[1]Parámetros Paula V'!$A$54,IF(AO237&lt;='[1]Parámetros Paula V'!$C$55,'[1]Parámetros Paula V'!$A$55,IF(AO237&lt;='[1]Parámetros Paula V'!$C$56,'[1]Parámetros Paula V'!$A$56,'[1]Parámetros Paula V'!$A$57)))))</f>
        <v>El control es óptimo, efectivo, eficiente, económicamente viable y ejecutándose adecuadamente.</v>
      </c>
      <c r="AQ237" s="31" t="s">
        <v>540</v>
      </c>
      <c r="AR237" s="32"/>
      <c r="AS237" s="32">
        <v>45565</v>
      </c>
      <c r="AT237" s="31" t="s">
        <v>541</v>
      </c>
    </row>
    <row r="238" spans="1:46" ht="71.25" x14ac:dyDescent="0.2">
      <c r="A238" s="2" t="s">
        <v>542</v>
      </c>
      <c r="B238" s="28" t="s">
        <v>543</v>
      </c>
      <c r="C238" s="33" t="s">
        <v>251</v>
      </c>
      <c r="D238" s="34">
        <v>45468</v>
      </c>
      <c r="E238" s="28">
        <v>3</v>
      </c>
      <c r="F238" s="28" t="str">
        <f>VLOOKUP(E238,[1]Áreas!$D$1:$E$6,2,0)</f>
        <v>Posible</v>
      </c>
      <c r="G238" s="28">
        <v>2</v>
      </c>
      <c r="H238" s="28" t="str">
        <f>VLOOKUP(G238,[1]Áreas!$I$1:$J$6,2,0)</f>
        <v>Menor</v>
      </c>
      <c r="I238" s="28">
        <f t="shared" si="6"/>
        <v>6</v>
      </c>
      <c r="J238" s="28" t="str">
        <f>IFERROR(VLOOKUP(CONCATENATE(F238,H238),[1]Áreas!$E$8:$F$33,2,0)," ")</f>
        <v>Medio</v>
      </c>
      <c r="K238" s="28" t="s">
        <v>890</v>
      </c>
      <c r="L238" s="28" t="s">
        <v>529</v>
      </c>
      <c r="M238" s="28" t="s">
        <v>115</v>
      </c>
      <c r="N238" s="28" t="s">
        <v>251</v>
      </c>
      <c r="O238" s="28" t="s">
        <v>37</v>
      </c>
      <c r="P238" s="30">
        <f>IFERROR(VLOOKUP(O238,'[1]Parámetros Paula V'!$B$2:$D$6,2,0)," ")</f>
        <v>80</v>
      </c>
      <c r="Q238" s="30" t="s">
        <v>38</v>
      </c>
      <c r="R238" s="30">
        <f>IFERROR(VLOOKUP(Q238,'[1]Parámetros Paula V'!$B$7:$D$8,2,0)," ")</f>
        <v>100</v>
      </c>
      <c r="S238" s="30" t="s">
        <v>38</v>
      </c>
      <c r="T238" s="30">
        <f>IFERROR(VLOOKUP(S238,'[1]Parámetros Paula V'!$B$9:$D$10,2,0)," ")</f>
        <v>20</v>
      </c>
      <c r="U238" s="30" t="s">
        <v>38</v>
      </c>
      <c r="V238" s="30">
        <f>IFERROR(VLOOKUP(U238,'[1]Parámetros Paula V'!$B$11:$D$12,2,0)," ")</f>
        <v>100</v>
      </c>
      <c r="W238" s="30" t="s">
        <v>38</v>
      </c>
      <c r="X238" s="30">
        <f>IFERROR(VLOOKUP(W238,'[1]Parámetros Paula V'!$B$13:$D$16,2,0)," ")</f>
        <v>100</v>
      </c>
      <c r="Y238" s="30">
        <f>IFERROR((R238*'[1]Parámetros Paula V'!$D$7)+(T238*'[1]Parámetros Paula V'!$D$9)+(V238*'[1]Parámetros Paula V'!$D$11)+(X238*'[1]Parámetros Paula V'!$D$13)," ")</f>
        <v>72</v>
      </c>
      <c r="Z238" s="30" t="s">
        <v>38</v>
      </c>
      <c r="AA238" s="30">
        <f>IFERROR(VLOOKUP(Z238,'[1]Parámetros Paula V'!$B$18:$D$20,2,0)," ")</f>
        <v>100</v>
      </c>
      <c r="AB238" s="30" t="s">
        <v>39</v>
      </c>
      <c r="AC238" s="30">
        <f>IFERROR(IF(Q238="No",20,VLOOKUP(AB238,'[1]Parámetros Paula V'!$B$23:$D$27,2,0))," ")</f>
        <v>100</v>
      </c>
      <c r="AD238" s="30" t="s">
        <v>40</v>
      </c>
      <c r="AE238" s="30">
        <f>IFERROR(VLOOKUP(AD238,'[1]Parámetros Paula V'!$B$29:$D$31,2,0)," ")</f>
        <v>80</v>
      </c>
      <c r="AF238" s="30" t="s">
        <v>41</v>
      </c>
      <c r="AG238" s="30">
        <f>IFERROR(VLOOKUP(AF238,'[1]Parámetros Paula V'!$B$34:$D$36,2,0)," ")</f>
        <v>40</v>
      </c>
      <c r="AH238" s="30" t="s">
        <v>42</v>
      </c>
      <c r="AI238" s="30">
        <f>IFERROR(VLOOKUP(AH238,'[1]Parámetros Paula V'!$B$38:$D$41,2,0)," ")</f>
        <v>80</v>
      </c>
      <c r="AJ238" s="30" t="s">
        <v>51</v>
      </c>
      <c r="AK238" s="30">
        <f>IFERROR(VLOOKUP(AJ238,'[1]Parámetros Paula V'!$B$43:$D$45,2,0)," ")</f>
        <v>100</v>
      </c>
      <c r="AL238" s="30" t="s">
        <v>38</v>
      </c>
      <c r="AM238" s="30">
        <f>IFERROR(VLOOKUP(AL238,'[1]Parámetros Paula V'!$B$46:$D$50,2,0)," ")</f>
        <v>100</v>
      </c>
      <c r="AN238" s="30">
        <f>IFERROR(IF(Q238="No",20,(AE238*'[1]Parámetros Paula V'!$D$29)+(AG238*'[1]Parámetros Paula V'!$D$34)+(AI238*'[1]Parámetros Paula V'!$D$38)+(AK238*'[1]Parámetros Paula V'!$D$43)+(AM238*'[1]Parámetros Paula V'!$D$49))," ")</f>
        <v>89</v>
      </c>
      <c r="AO238" s="30">
        <f t="shared" si="7"/>
        <v>88.2</v>
      </c>
      <c r="AP238" s="28" t="str">
        <f>IF(AO238=" "," ",IF(AO238&lt;='[1]Parámetros Paula V'!$C$53,'[1]Parámetros Paula V'!$A$53,IF(AO238&lt;='[1]Parámetros Paula V'!$C$54,'[1]Parámetros Paula V'!$A$54,IF(AO238&lt;='[1]Parámetros Paula V'!$C$55,'[1]Parámetros Paula V'!$A$55,IF(AO238&lt;='[1]Parámetros Paula V'!$C$56,'[1]Parámetros Paula V'!$A$56,'[1]Parámetros Paula V'!$A$57)))))</f>
        <v>El control es óptimo, efectivo, eficiente, económicamente viable y ejecutándose adecuadamente.</v>
      </c>
      <c r="AQ238" s="31"/>
      <c r="AR238" s="32"/>
      <c r="AS238" s="32"/>
      <c r="AT238" s="31" t="s">
        <v>891</v>
      </c>
    </row>
    <row r="239" spans="1:46" ht="114" x14ac:dyDescent="0.2">
      <c r="A239" s="2" t="s">
        <v>542</v>
      </c>
      <c r="B239" s="28" t="s">
        <v>543</v>
      </c>
      <c r="C239" s="33" t="s">
        <v>251</v>
      </c>
      <c r="D239" s="34">
        <v>45468</v>
      </c>
      <c r="E239" s="28">
        <v>3</v>
      </c>
      <c r="F239" s="28" t="str">
        <f>VLOOKUP(E239,[1]Áreas!$D$1:$E$6,2,0)</f>
        <v>Posible</v>
      </c>
      <c r="G239" s="28">
        <v>2</v>
      </c>
      <c r="H239" s="28" t="str">
        <f>VLOOKUP(G239,[1]Áreas!$I$1:$J$6,2,0)</f>
        <v>Menor</v>
      </c>
      <c r="I239" s="28">
        <f t="shared" si="6"/>
        <v>6</v>
      </c>
      <c r="J239" s="28" t="str">
        <f>IFERROR(VLOOKUP(CONCATENATE(F239,H239),[1]Áreas!$E$8:$F$33,2,0)," ")</f>
        <v>Medio</v>
      </c>
      <c r="K239" s="28" t="s">
        <v>766</v>
      </c>
      <c r="L239" s="28" t="s">
        <v>529</v>
      </c>
      <c r="M239" s="28" t="s">
        <v>115</v>
      </c>
      <c r="N239" s="28" t="s">
        <v>251</v>
      </c>
      <c r="O239" s="28" t="s">
        <v>37</v>
      </c>
      <c r="P239" s="30">
        <f>IFERROR(VLOOKUP(O239,'[1]Parámetros Paula V'!$B$2:$D$6,2,0)," ")</f>
        <v>80</v>
      </c>
      <c r="Q239" s="30" t="s">
        <v>38</v>
      </c>
      <c r="R239" s="30">
        <f>IFERROR(VLOOKUP(Q239,'[1]Parámetros Paula V'!$B$7:$D$8,2,0)," ")</f>
        <v>100</v>
      </c>
      <c r="S239" s="30" t="s">
        <v>38</v>
      </c>
      <c r="T239" s="30">
        <f>IFERROR(VLOOKUP(S239,'[1]Parámetros Paula V'!$B$9:$D$10,2,0)," ")</f>
        <v>20</v>
      </c>
      <c r="U239" s="30" t="s">
        <v>38</v>
      </c>
      <c r="V239" s="30">
        <f>IFERROR(VLOOKUP(U239,'[1]Parámetros Paula V'!$B$11:$D$12,2,0)," ")</f>
        <v>100</v>
      </c>
      <c r="W239" s="30" t="s">
        <v>38</v>
      </c>
      <c r="X239" s="30">
        <f>IFERROR(VLOOKUP(W239,'[1]Parámetros Paula V'!$B$13:$D$16,2,0)," ")</f>
        <v>100</v>
      </c>
      <c r="Y239" s="30">
        <f>IFERROR((R239*'[1]Parámetros Paula V'!$D$7)+(T239*'[1]Parámetros Paula V'!$D$9)+(V239*'[1]Parámetros Paula V'!$D$11)+(X239*'[1]Parámetros Paula V'!$D$13)," ")</f>
        <v>72</v>
      </c>
      <c r="Z239" s="30" t="s">
        <v>38</v>
      </c>
      <c r="AA239" s="30">
        <f>IFERROR(VLOOKUP(Z239,'[1]Parámetros Paula V'!$B$18:$D$20,2,0)," ")</f>
        <v>100</v>
      </c>
      <c r="AB239" s="30" t="s">
        <v>39</v>
      </c>
      <c r="AC239" s="30">
        <f>IFERROR(IF(Q239="No",20,VLOOKUP(AB239,'[1]Parámetros Paula V'!$B$23:$D$27,2,0))," ")</f>
        <v>100</v>
      </c>
      <c r="AD239" s="30" t="s">
        <v>40</v>
      </c>
      <c r="AE239" s="30">
        <f>IFERROR(VLOOKUP(AD239,'[1]Parámetros Paula V'!$B$29:$D$31,2,0)," ")</f>
        <v>80</v>
      </c>
      <c r="AF239" s="30" t="s">
        <v>55</v>
      </c>
      <c r="AG239" s="30">
        <f>IFERROR(VLOOKUP(AF239,'[1]Parámetros Paula V'!$B$34:$D$36,2,0)," ")</f>
        <v>80</v>
      </c>
      <c r="AH239" s="30" t="s">
        <v>50</v>
      </c>
      <c r="AI239" s="30">
        <f>IFERROR(VLOOKUP(AH239,'[1]Parámetros Paula V'!$B$38:$D$41,2,0)," ")</f>
        <v>40</v>
      </c>
      <c r="AJ239" s="30" t="s">
        <v>51</v>
      </c>
      <c r="AK239" s="30">
        <f>IFERROR(VLOOKUP(AJ239,'[1]Parámetros Paula V'!$B$43:$D$45,2,0)," ")</f>
        <v>100</v>
      </c>
      <c r="AL239" s="30" t="s">
        <v>38</v>
      </c>
      <c r="AM239" s="30">
        <f>IFERROR(VLOOKUP(AL239,'[1]Parámetros Paula V'!$B$46:$D$50,2,0)," ")</f>
        <v>100</v>
      </c>
      <c r="AN239" s="30">
        <f>IFERROR(IF(Q239="No",20,(AE239*'[1]Parámetros Paula V'!$D$29)+(AG239*'[1]Parámetros Paula V'!$D$34)+(AI239*'[1]Parámetros Paula V'!$D$38)+(AK239*'[1]Parámetros Paula V'!$D$43)+(AM239*'[1]Parámetros Paula V'!$D$49))," ")</f>
        <v>82</v>
      </c>
      <c r="AO239" s="30">
        <f t="shared" si="7"/>
        <v>86.8</v>
      </c>
      <c r="AP239" s="28" t="str">
        <f>IF(AO239=" "," ",IF(AO239&lt;='[1]Parámetros Paula V'!$C$53,'[1]Parámetros Paula V'!$A$53,IF(AO239&lt;='[1]Parámetros Paula V'!$C$54,'[1]Parámetros Paula V'!$A$54,IF(AO239&lt;='[1]Parámetros Paula V'!$C$55,'[1]Parámetros Paula V'!$A$55,IF(AO239&lt;='[1]Parámetros Paula V'!$C$56,'[1]Parámetros Paula V'!$A$56,'[1]Parámetros Paula V'!$A$57)))))</f>
        <v>El control es óptimo, efectivo, eficiente, económicamente viable y ejecutándose adecuadamente.</v>
      </c>
      <c r="AQ239" s="31"/>
      <c r="AR239" s="32"/>
      <c r="AS239" s="32"/>
      <c r="AT239" s="31" t="s">
        <v>767</v>
      </c>
    </row>
    <row r="240" spans="1:46" ht="85.5" x14ac:dyDescent="0.2">
      <c r="A240" s="2" t="s">
        <v>542</v>
      </c>
      <c r="B240" s="28" t="s">
        <v>543</v>
      </c>
      <c r="C240" s="33" t="s">
        <v>251</v>
      </c>
      <c r="D240" s="34">
        <v>45468</v>
      </c>
      <c r="E240" s="28">
        <v>3</v>
      </c>
      <c r="F240" s="28" t="str">
        <f>VLOOKUP(E240,[1]Áreas!$D$1:$E$6,2,0)</f>
        <v>Posible</v>
      </c>
      <c r="G240" s="28">
        <v>2</v>
      </c>
      <c r="H240" s="28" t="str">
        <f>VLOOKUP(G240,[1]Áreas!$I$1:$J$6,2,0)</f>
        <v>Menor</v>
      </c>
      <c r="I240" s="28">
        <f t="shared" si="6"/>
        <v>6</v>
      </c>
      <c r="J240" s="28" t="str">
        <f>IFERROR(VLOOKUP(CONCATENATE(F240,H240),[1]Áreas!$E$8:$F$33,2,0)," ")</f>
        <v>Medio</v>
      </c>
      <c r="K240" s="28" t="s">
        <v>544</v>
      </c>
      <c r="L240" s="28" t="s">
        <v>529</v>
      </c>
      <c r="M240" s="28" t="s">
        <v>115</v>
      </c>
      <c r="N240" s="28" t="s">
        <v>539</v>
      </c>
      <c r="O240" s="28" t="s">
        <v>37</v>
      </c>
      <c r="P240" s="30">
        <f>IFERROR(VLOOKUP(O240,'[1]Parámetros Paula V'!$B$2:$D$6,2,0)," ")</f>
        <v>80</v>
      </c>
      <c r="Q240" s="30" t="s">
        <v>38</v>
      </c>
      <c r="R240" s="30">
        <f>IFERROR(VLOOKUP(Q240,'[1]Parámetros Paula V'!$B$7:$D$8,2,0)," ")</f>
        <v>100</v>
      </c>
      <c r="S240" s="30" t="s">
        <v>38</v>
      </c>
      <c r="T240" s="30">
        <f>IFERROR(VLOOKUP(S240,'[1]Parámetros Paula V'!$B$9:$D$10,2,0)," ")</f>
        <v>20</v>
      </c>
      <c r="U240" s="30" t="s">
        <v>38</v>
      </c>
      <c r="V240" s="30">
        <f>IFERROR(VLOOKUP(U240,'[1]Parámetros Paula V'!$B$11:$D$12,2,0)," ")</f>
        <v>100</v>
      </c>
      <c r="W240" s="30" t="s">
        <v>48</v>
      </c>
      <c r="X240" s="30">
        <f>IFERROR(VLOOKUP(W240,'[1]Parámetros Paula V'!$B$13:$D$16,2,0)," ")</f>
        <v>40</v>
      </c>
      <c r="Y240" s="30">
        <f>IFERROR((R240*'[1]Parámetros Paula V'!$D$7)+(T240*'[1]Parámetros Paula V'!$D$9)+(V240*'[1]Parámetros Paula V'!$D$11)+(X240*'[1]Parámetros Paula V'!$D$13)," ")</f>
        <v>57</v>
      </c>
      <c r="Z240" s="30" t="s">
        <v>38</v>
      </c>
      <c r="AA240" s="30">
        <f>IFERROR(VLOOKUP(Z240,'[1]Parámetros Paula V'!$B$18:$D$20,2,0)," ")</f>
        <v>100</v>
      </c>
      <c r="AB240" s="30" t="s">
        <v>52</v>
      </c>
      <c r="AC240" s="30">
        <f>IFERROR(IF(Q240="No",20,VLOOKUP(AB240,'[1]Parámetros Paula V'!$B$23:$D$27,2,0))," ")</f>
        <v>60</v>
      </c>
      <c r="AD240" s="30" t="s">
        <v>40</v>
      </c>
      <c r="AE240" s="30">
        <f>IFERROR(VLOOKUP(AD240,'[1]Parámetros Paula V'!$B$29:$D$31,2,0)," ")</f>
        <v>80</v>
      </c>
      <c r="AF240" s="30" t="s">
        <v>55</v>
      </c>
      <c r="AG240" s="30">
        <f>IFERROR(VLOOKUP(AF240,'[1]Parámetros Paula V'!$B$34:$D$36,2,0)," ")</f>
        <v>80</v>
      </c>
      <c r="AH240" s="30" t="s">
        <v>42</v>
      </c>
      <c r="AI240" s="30">
        <f>IFERROR(VLOOKUP(AH240,'[1]Parámetros Paula V'!$B$38:$D$41,2,0)," ")</f>
        <v>80</v>
      </c>
      <c r="AJ240" s="30" t="s">
        <v>43</v>
      </c>
      <c r="AK240" s="30">
        <f>IFERROR(VLOOKUP(AJ240,'[1]Parámetros Paula V'!$B$43:$D$45,2,0)," ")</f>
        <v>80</v>
      </c>
      <c r="AL240" s="30" t="s">
        <v>38</v>
      </c>
      <c r="AM240" s="30">
        <f>IFERROR(VLOOKUP(AL240,'[1]Parámetros Paula V'!$B$46:$D$50,2,0)," ")</f>
        <v>100</v>
      </c>
      <c r="AN240" s="30">
        <f>IFERROR(IF(Q240="No",20,(AE240*'[1]Parámetros Paula V'!$D$29)+(AG240*'[1]Parámetros Paula V'!$D$34)+(AI240*'[1]Parámetros Paula V'!$D$38)+(AK240*'[1]Parámetros Paula V'!$D$43)+(AM240*'[1]Parámetros Paula V'!$D$49))," ")</f>
        <v>82</v>
      </c>
      <c r="AO240" s="30">
        <f t="shared" si="7"/>
        <v>75.8</v>
      </c>
      <c r="AP240" s="28" t="str">
        <f>IF(AO240=" "," ",IF(AO240&lt;='[1]Parámetros Paula V'!$C$53,'[1]Parámetros Paula V'!$A$53,IF(AO240&lt;='[1]Parámetros Paula V'!$C$54,'[1]Parámetros Paula V'!$A$54,IF(AO240&lt;='[1]Parámetros Paula V'!$C$55,'[1]Parámetros Paula V'!$A$55,IF(AO240&lt;='[1]Parámetros Paula V'!$C$56,'[1]Parámetros Paula V'!$A$56,'[1]Parámetros Paula V'!$A$57)))))</f>
        <v>El control está diseñado y ejecutándose adecuadamente, cumple con la mitigación del riesgo. Se debe establecer planes de mejora puntuales dirigidas a su mantenimiento</v>
      </c>
      <c r="AQ240" s="31" t="s">
        <v>545</v>
      </c>
      <c r="AR240" s="32"/>
      <c r="AS240" s="32">
        <v>45565</v>
      </c>
      <c r="AT240" s="31" t="s">
        <v>892</v>
      </c>
    </row>
    <row r="241" spans="1:46" ht="114" x14ac:dyDescent="0.2">
      <c r="A241" s="2" t="s">
        <v>542</v>
      </c>
      <c r="B241" s="28" t="s">
        <v>543</v>
      </c>
      <c r="C241" s="33" t="s">
        <v>546</v>
      </c>
      <c r="D241" s="34">
        <v>45484</v>
      </c>
      <c r="E241" s="28">
        <v>3</v>
      </c>
      <c r="F241" s="28" t="str">
        <f>VLOOKUP(E241,[1]Áreas!$D$1:$E$6,2,0)</f>
        <v>Posible</v>
      </c>
      <c r="G241" s="28">
        <v>2</v>
      </c>
      <c r="H241" s="28" t="str">
        <f>VLOOKUP(G241,[1]Áreas!$I$1:$J$6,2,0)</f>
        <v>Menor</v>
      </c>
      <c r="I241" s="28">
        <f t="shared" si="6"/>
        <v>6</v>
      </c>
      <c r="J241" s="28" t="str">
        <f>IFERROR(VLOOKUP(CONCATENATE(F241,H241),[1]Áreas!$E$8:$F$33,2,0)," ")</f>
        <v>Medio</v>
      </c>
      <c r="K241" s="28" t="s">
        <v>893</v>
      </c>
      <c r="L241" s="28" t="s">
        <v>529</v>
      </c>
      <c r="M241" s="28" t="s">
        <v>547</v>
      </c>
      <c r="N241" s="28" t="s">
        <v>548</v>
      </c>
      <c r="O241" s="28" t="s">
        <v>58</v>
      </c>
      <c r="P241" s="30">
        <f>IFERROR(VLOOKUP(O241,'[1]Parámetros Paula V'!$B$2:$D$6,2,0)," ")</f>
        <v>100</v>
      </c>
      <c r="Q241" s="30" t="s">
        <v>38</v>
      </c>
      <c r="R241" s="30">
        <f>IFERROR(VLOOKUP(Q241,'[1]Parámetros Paula V'!$B$7:$D$8,2,0)," ")</f>
        <v>100</v>
      </c>
      <c r="S241" s="30" t="s">
        <v>38</v>
      </c>
      <c r="T241" s="30">
        <f>IFERROR(VLOOKUP(S241,'[1]Parámetros Paula V'!$B$9:$D$10,2,0)," ")</f>
        <v>20</v>
      </c>
      <c r="U241" s="30" t="s">
        <v>38</v>
      </c>
      <c r="V241" s="30">
        <f>IFERROR(VLOOKUP(U241,'[1]Parámetros Paula V'!$B$11:$D$12,2,0)," ")</f>
        <v>100</v>
      </c>
      <c r="W241" s="30" t="s">
        <v>38</v>
      </c>
      <c r="X241" s="30">
        <f>IFERROR(VLOOKUP(W241,'[1]Parámetros Paula V'!$B$13:$D$16,2,0)," ")</f>
        <v>100</v>
      </c>
      <c r="Y241" s="30">
        <f>IFERROR((R241*'[1]Parámetros Paula V'!$D$7)+(T241*'[1]Parámetros Paula V'!$D$9)+(V241*'[1]Parámetros Paula V'!$D$11)+(X241*'[1]Parámetros Paula V'!$D$13)," ")</f>
        <v>72</v>
      </c>
      <c r="Z241" s="30" t="s">
        <v>38</v>
      </c>
      <c r="AA241" s="30">
        <f>IFERROR(VLOOKUP(Z241,'[1]Parámetros Paula V'!$B$18:$D$20,2,0)," ")</f>
        <v>100</v>
      </c>
      <c r="AB241" s="30" t="s">
        <v>39</v>
      </c>
      <c r="AC241" s="30">
        <f>IFERROR(IF(Q241="No",20,VLOOKUP(AB241,'[1]Parámetros Paula V'!$B$23:$D$27,2,0))," ")</f>
        <v>100</v>
      </c>
      <c r="AD241" s="30" t="s">
        <v>40</v>
      </c>
      <c r="AE241" s="30">
        <f>IFERROR(VLOOKUP(AD241,'[1]Parámetros Paula V'!$B$29:$D$31,2,0)," ")</f>
        <v>80</v>
      </c>
      <c r="AF241" s="30" t="s">
        <v>55</v>
      </c>
      <c r="AG241" s="30">
        <f>IFERROR(VLOOKUP(AF241,'[1]Parámetros Paula V'!$B$34:$D$36,2,0)," ")</f>
        <v>80</v>
      </c>
      <c r="AH241" s="30" t="s">
        <v>59</v>
      </c>
      <c r="AI241" s="30">
        <f>IFERROR(VLOOKUP(AH241,'[1]Parámetros Paula V'!$B$38:$D$41,2,0)," ")</f>
        <v>100</v>
      </c>
      <c r="AJ241" s="30" t="s">
        <v>43</v>
      </c>
      <c r="AK241" s="30">
        <f>IFERROR(VLOOKUP(AJ241,'[1]Parámetros Paula V'!$B$43:$D$45,2,0)," ")</f>
        <v>80</v>
      </c>
      <c r="AL241" s="30" t="s">
        <v>38</v>
      </c>
      <c r="AM241" s="30">
        <f>IFERROR(VLOOKUP(AL241,'[1]Parámetros Paula V'!$B$46:$D$50,2,0)," ")</f>
        <v>100</v>
      </c>
      <c r="AN241" s="30">
        <f>IFERROR(IF(Q241="No",20,(AE241*'[1]Parámetros Paula V'!$D$29)+(AG241*'[1]Parámetros Paula V'!$D$34)+(AI241*'[1]Parámetros Paula V'!$D$38)+(AK241*'[1]Parámetros Paula V'!$D$43)+(AM241*'[1]Parámetros Paula V'!$D$49))," ")</f>
        <v>87</v>
      </c>
      <c r="AO241" s="30">
        <f t="shared" si="7"/>
        <v>91.8</v>
      </c>
      <c r="AP241" s="28" t="str">
        <f>IF(AO241=" "," ",IF(AO241&lt;='[1]Parámetros Paula V'!$C$53,'[1]Parámetros Paula V'!$A$53,IF(AO241&lt;='[1]Parámetros Paula V'!$C$54,'[1]Parámetros Paula V'!$A$54,IF(AO241&lt;='[1]Parámetros Paula V'!$C$55,'[1]Parámetros Paula V'!$A$55,IF(AO241&lt;='[1]Parámetros Paula V'!$C$56,'[1]Parámetros Paula V'!$A$56,'[1]Parámetros Paula V'!$A$57)))))</f>
        <v>El control es óptimo, efectivo, eficiente, económicamente viable y ejecutándose adecuadamente.</v>
      </c>
      <c r="AQ241" s="31"/>
      <c r="AR241" s="32"/>
      <c r="AS241" s="32"/>
      <c r="AT241" s="31" t="s">
        <v>549</v>
      </c>
    </row>
    <row r="242" spans="1:46" ht="57" x14ac:dyDescent="0.2">
      <c r="A242" s="2" t="s">
        <v>542</v>
      </c>
      <c r="B242" s="28" t="s">
        <v>543</v>
      </c>
      <c r="C242" s="33" t="s">
        <v>174</v>
      </c>
      <c r="D242" s="34">
        <v>45467</v>
      </c>
      <c r="E242" s="28">
        <v>3</v>
      </c>
      <c r="F242" s="28" t="str">
        <f>VLOOKUP(E242,[1]Áreas!$D$1:$E$6,2,0)</f>
        <v>Posible</v>
      </c>
      <c r="G242" s="28">
        <v>2</v>
      </c>
      <c r="H242" s="28" t="str">
        <f>VLOOKUP(G242,[1]Áreas!$I$1:$J$6,2,0)</f>
        <v>Menor</v>
      </c>
      <c r="I242" s="28">
        <f t="shared" si="6"/>
        <v>6</v>
      </c>
      <c r="J242" s="28" t="str">
        <f>IFERROR(VLOOKUP(CONCATENATE(F242,H242),[1]Áreas!$E$8:$F$33,2,0)," ")</f>
        <v>Medio</v>
      </c>
      <c r="K242" s="28" t="s">
        <v>894</v>
      </c>
      <c r="L242" s="28" t="s">
        <v>529</v>
      </c>
      <c r="M242" s="28" t="s">
        <v>175</v>
      </c>
      <c r="N242" s="28" t="s">
        <v>550</v>
      </c>
      <c r="O242" s="28" t="s">
        <v>37</v>
      </c>
      <c r="P242" s="30">
        <f>IFERROR(VLOOKUP(O242,'[1]Parámetros Paula V'!$B$2:$D$6,2,0)," ")</f>
        <v>80</v>
      </c>
      <c r="Q242" s="30" t="s">
        <v>38</v>
      </c>
      <c r="R242" s="30">
        <f>IFERROR(VLOOKUP(Q242,'[1]Parámetros Paula V'!$B$7:$D$8,2,0)," ")</f>
        <v>100</v>
      </c>
      <c r="S242" s="30" t="s">
        <v>38</v>
      </c>
      <c r="T242" s="30">
        <f>IFERROR(VLOOKUP(S242,'[1]Parámetros Paula V'!$B$9:$D$10,2,0)," ")</f>
        <v>20</v>
      </c>
      <c r="U242" s="30" t="s">
        <v>38</v>
      </c>
      <c r="V242" s="30">
        <f>IFERROR(VLOOKUP(U242,'[1]Parámetros Paula V'!$B$11:$D$12,2,0)," ")</f>
        <v>100</v>
      </c>
      <c r="W242" s="30" t="s">
        <v>38</v>
      </c>
      <c r="X242" s="30">
        <f>IFERROR(VLOOKUP(W242,'[1]Parámetros Paula V'!$B$13:$D$16,2,0)," ")</f>
        <v>100</v>
      </c>
      <c r="Y242" s="30">
        <f>IFERROR((R242*'[1]Parámetros Paula V'!$D$7)+(T242*'[1]Parámetros Paula V'!$D$9)+(V242*'[1]Parámetros Paula V'!$D$11)+(X242*'[1]Parámetros Paula V'!$D$13)," ")</f>
        <v>72</v>
      </c>
      <c r="Z242" s="30" t="s">
        <v>38</v>
      </c>
      <c r="AA242" s="30">
        <f>IFERROR(VLOOKUP(Z242,'[1]Parámetros Paula V'!$B$18:$D$20,2,0)," ")</f>
        <v>100</v>
      </c>
      <c r="AB242" s="30" t="s">
        <v>39</v>
      </c>
      <c r="AC242" s="30">
        <f>IFERROR(IF(Q242="No",20,VLOOKUP(AB242,'[1]Parámetros Paula V'!$B$23:$D$27,2,0))," ")</f>
        <v>100</v>
      </c>
      <c r="AD242" s="30" t="s">
        <v>40</v>
      </c>
      <c r="AE242" s="30">
        <f>IFERROR(VLOOKUP(AD242,'[1]Parámetros Paula V'!$B$29:$D$31,2,0)," ")</f>
        <v>80</v>
      </c>
      <c r="AF242" s="30" t="s">
        <v>55</v>
      </c>
      <c r="AG242" s="30">
        <f>IFERROR(VLOOKUP(AF242,'[1]Parámetros Paula V'!$B$34:$D$36,2,0)," ")</f>
        <v>80</v>
      </c>
      <c r="AH242" s="30" t="s">
        <v>50</v>
      </c>
      <c r="AI242" s="30">
        <f>IFERROR(VLOOKUP(AH242,'[1]Parámetros Paula V'!$B$38:$D$41,2,0)," ")</f>
        <v>40</v>
      </c>
      <c r="AJ242" s="30" t="s">
        <v>51</v>
      </c>
      <c r="AK242" s="30">
        <f>IFERROR(VLOOKUP(AJ242,'[1]Parámetros Paula V'!$B$43:$D$45,2,0)," ")</f>
        <v>100</v>
      </c>
      <c r="AL242" s="30" t="s">
        <v>38</v>
      </c>
      <c r="AM242" s="30">
        <f>IFERROR(VLOOKUP(AL242,'[1]Parámetros Paula V'!$B$46:$D$50,2,0)," ")</f>
        <v>100</v>
      </c>
      <c r="AN242" s="30">
        <f>IFERROR(IF(Q242="No",20,(AE242*'[1]Parámetros Paula V'!$D$29)+(AG242*'[1]Parámetros Paula V'!$D$34)+(AI242*'[1]Parámetros Paula V'!$D$38)+(AK242*'[1]Parámetros Paula V'!$D$43)+(AM242*'[1]Parámetros Paula V'!$D$49))," ")</f>
        <v>82</v>
      </c>
      <c r="AO242" s="30">
        <f t="shared" si="7"/>
        <v>86.8</v>
      </c>
      <c r="AP242" s="28" t="str">
        <f>IF(AO242=" "," ",IF(AO242&lt;='[1]Parámetros Paula V'!$C$53,'[1]Parámetros Paula V'!$A$53,IF(AO242&lt;='[1]Parámetros Paula V'!$C$54,'[1]Parámetros Paula V'!$A$54,IF(AO242&lt;='[1]Parámetros Paula V'!$C$55,'[1]Parámetros Paula V'!$A$55,IF(AO242&lt;='[1]Parámetros Paula V'!$C$56,'[1]Parámetros Paula V'!$A$56,'[1]Parámetros Paula V'!$A$57)))))</f>
        <v>El control es óptimo, efectivo, eficiente, económicamente viable y ejecutándose adecuadamente.</v>
      </c>
      <c r="AQ242" s="31" t="s">
        <v>551</v>
      </c>
      <c r="AR242" s="32"/>
      <c r="AS242" s="32">
        <v>45565</v>
      </c>
      <c r="AT242" s="31" t="s">
        <v>895</v>
      </c>
    </row>
    <row r="243" spans="1:46" ht="201.75" customHeight="1" x14ac:dyDescent="0.25">
      <c r="A243" s="2" t="s">
        <v>542</v>
      </c>
      <c r="B243" s="28" t="s">
        <v>543</v>
      </c>
      <c r="C243" s="33" t="s">
        <v>480</v>
      </c>
      <c r="D243" s="34">
        <v>45469</v>
      </c>
      <c r="E243" s="28">
        <v>3</v>
      </c>
      <c r="F243" s="28" t="str">
        <f>VLOOKUP(E243,[1]Áreas!$D$1:$E$6,2,0)</f>
        <v>Posible</v>
      </c>
      <c r="G243" s="28">
        <v>2</v>
      </c>
      <c r="H243" s="28" t="str">
        <f>VLOOKUP(G243,[1]Áreas!$I$1:$J$6,2,0)</f>
        <v>Menor</v>
      </c>
      <c r="I243" s="28">
        <f t="shared" si="6"/>
        <v>6</v>
      </c>
      <c r="J243" s="28" t="str">
        <f>IFERROR(VLOOKUP(CONCATENATE(F243,H243),[1]Áreas!$E$8:$F$33,2,0)," ")</f>
        <v>Medio</v>
      </c>
      <c r="K243" s="28" t="s">
        <v>896</v>
      </c>
      <c r="L243" s="28" t="s">
        <v>529</v>
      </c>
      <c r="M243" s="28" t="s">
        <v>897</v>
      </c>
      <c r="N243" s="28" t="s">
        <v>898</v>
      </c>
      <c r="O243" s="28" t="s">
        <v>58</v>
      </c>
      <c r="P243" s="30">
        <f>IFERROR(VLOOKUP(O243,'[1]Parámetros Paula V'!$B$2:$D$6,2,0)," ")</f>
        <v>100</v>
      </c>
      <c r="Q243" s="30" t="s">
        <v>38</v>
      </c>
      <c r="R243" s="30">
        <f>IFERROR(VLOOKUP(Q243,'[1]Parámetros Paula V'!$B$7:$D$8,2,0)," ")</f>
        <v>100</v>
      </c>
      <c r="S243" s="30" t="s">
        <v>38</v>
      </c>
      <c r="T243" s="30">
        <f>IFERROR(VLOOKUP(S243,'[1]Parámetros Paula V'!$B$9:$D$10,2,0)," ")</f>
        <v>20</v>
      </c>
      <c r="U243" s="30" t="s">
        <v>38</v>
      </c>
      <c r="V243" s="30">
        <f>IFERROR(VLOOKUP(U243,'[1]Parámetros Paula V'!$B$11:$D$12,2,0)," ")</f>
        <v>100</v>
      </c>
      <c r="W243" s="30" t="s">
        <v>38</v>
      </c>
      <c r="X243" s="30">
        <f>IFERROR(VLOOKUP(W243,'[1]Parámetros Paula V'!$B$13:$D$16,2,0)," ")</f>
        <v>100</v>
      </c>
      <c r="Y243" s="30">
        <f>IFERROR((R243*'[1]Parámetros Paula V'!$D$7)+(T243*'[1]Parámetros Paula V'!$D$9)+(V243*'[1]Parámetros Paula V'!$D$11)+(X243*'[1]Parámetros Paula V'!$D$13)," ")</f>
        <v>72</v>
      </c>
      <c r="Z243" s="30" t="s">
        <v>38</v>
      </c>
      <c r="AA243" s="30">
        <f>IFERROR(VLOOKUP(Z243,'[1]Parámetros Paula V'!$B$18:$D$20,2,0)," ")</f>
        <v>100</v>
      </c>
      <c r="AB243" s="30" t="s">
        <v>39</v>
      </c>
      <c r="AC243" s="30">
        <f>IFERROR(IF(Q243="No",20,VLOOKUP(AB243,'[1]Parámetros Paula V'!$B$23:$D$27,2,0))," ")</f>
        <v>100</v>
      </c>
      <c r="AD243" s="30" t="s">
        <v>40</v>
      </c>
      <c r="AE243" s="30">
        <f>IFERROR(VLOOKUP(AD243,'[1]Parámetros Paula V'!$B$29:$D$31,2,0)," ")</f>
        <v>80</v>
      </c>
      <c r="AF243" s="30" t="s">
        <v>41</v>
      </c>
      <c r="AG243" s="30">
        <f>IFERROR(VLOOKUP(AF243,'[1]Parámetros Paula V'!$B$34:$D$36,2,0)," ")</f>
        <v>40</v>
      </c>
      <c r="AH243" s="30" t="s">
        <v>42</v>
      </c>
      <c r="AI243" s="30">
        <f>IFERROR(VLOOKUP(AH243,'[1]Parámetros Paula V'!$B$38:$D$41,2,0)," ")</f>
        <v>80</v>
      </c>
      <c r="AJ243" s="30" t="s">
        <v>51</v>
      </c>
      <c r="AK243" s="30">
        <f>IFERROR(VLOOKUP(AJ243,'[1]Parámetros Paula V'!$B$43:$D$45,2,0)," ")</f>
        <v>100</v>
      </c>
      <c r="AL243" s="30" t="s">
        <v>38</v>
      </c>
      <c r="AM243" s="30">
        <f>IFERROR(VLOOKUP(AL243,'[1]Parámetros Paula V'!$B$46:$D$50,2,0)," ")</f>
        <v>100</v>
      </c>
      <c r="AN243" s="30">
        <f>IFERROR(IF(Q243="No",20,(AE243*'[1]Parámetros Paula V'!$D$29)+(AG243*'[1]Parámetros Paula V'!$D$34)+(AI243*'[1]Parámetros Paula V'!$D$38)+(AK243*'[1]Parámetros Paula V'!$D$43)+(AM243*'[1]Parámetros Paula V'!$D$49))," ")</f>
        <v>89</v>
      </c>
      <c r="AO243" s="30">
        <f t="shared" si="7"/>
        <v>92.2</v>
      </c>
      <c r="AP243" s="28" t="str">
        <f>IF(AO243=" "," ",IF(AO243&lt;='[1]Parámetros Paula V'!$C$53,'[1]Parámetros Paula V'!$A$53,IF(AO243&lt;='[1]Parámetros Paula V'!$C$54,'[1]Parámetros Paula V'!$A$54,IF(AO243&lt;='[1]Parámetros Paula V'!$C$55,'[1]Parámetros Paula V'!$A$55,IF(AO243&lt;='[1]Parámetros Paula V'!$C$56,'[1]Parámetros Paula V'!$A$56,'[1]Parámetros Paula V'!$A$57)))))</f>
        <v>El control es óptimo, efectivo, eficiente, económicamente viable y ejecutándose adecuadamente.</v>
      </c>
      <c r="AQ243" s="38"/>
      <c r="AR243" s="32"/>
      <c r="AS243" s="32"/>
      <c r="AT243" s="31" t="s">
        <v>552</v>
      </c>
    </row>
    <row r="244" spans="1:46" ht="71.25" x14ac:dyDescent="0.25">
      <c r="A244" s="2" t="s">
        <v>542</v>
      </c>
      <c r="B244" s="28" t="s">
        <v>543</v>
      </c>
      <c r="C244" s="33" t="s">
        <v>546</v>
      </c>
      <c r="D244" s="34">
        <v>45484</v>
      </c>
      <c r="E244" s="28">
        <v>3</v>
      </c>
      <c r="F244" s="28" t="str">
        <f>VLOOKUP(E244,[1]Áreas!$D$1:$E$6,2,0)</f>
        <v>Posible</v>
      </c>
      <c r="G244" s="28">
        <v>2</v>
      </c>
      <c r="H244" s="28" t="str">
        <f>VLOOKUP(G244,[1]Áreas!$I$1:$J$6,2,0)</f>
        <v>Menor</v>
      </c>
      <c r="I244" s="28">
        <f t="shared" si="6"/>
        <v>6</v>
      </c>
      <c r="J244" s="28" t="str">
        <f>IFERROR(VLOOKUP(CONCATENATE(F244,H244),[1]Áreas!$E$8:$F$33,2,0)," ")</f>
        <v>Medio</v>
      </c>
      <c r="K244" s="28" t="s">
        <v>553</v>
      </c>
      <c r="L244" s="28" t="s">
        <v>529</v>
      </c>
      <c r="M244" s="28" t="s">
        <v>547</v>
      </c>
      <c r="N244" s="28" t="s">
        <v>548</v>
      </c>
      <c r="O244" s="28" t="s">
        <v>58</v>
      </c>
      <c r="P244" s="30">
        <f>IFERROR(VLOOKUP(O244,'[1]Parámetros Paula V'!$B$2:$D$6,2,0)," ")</f>
        <v>100</v>
      </c>
      <c r="Q244" s="30" t="s">
        <v>38</v>
      </c>
      <c r="R244" s="30">
        <f>IFERROR(VLOOKUP(Q244,'[1]Parámetros Paula V'!$B$7:$D$8,2,0)," ")</f>
        <v>100</v>
      </c>
      <c r="S244" s="30" t="s">
        <v>38</v>
      </c>
      <c r="T244" s="30">
        <f>IFERROR(VLOOKUP(S244,'[1]Parámetros Paula V'!$B$9:$D$10,2,0)," ")</f>
        <v>20</v>
      </c>
      <c r="U244" s="30" t="s">
        <v>38</v>
      </c>
      <c r="V244" s="30">
        <f>IFERROR(VLOOKUP(U244,'[1]Parámetros Paula V'!$B$11:$D$12,2,0)," ")</f>
        <v>100</v>
      </c>
      <c r="W244" s="30" t="s">
        <v>38</v>
      </c>
      <c r="X244" s="30">
        <f>IFERROR(VLOOKUP(W244,'[1]Parámetros Paula V'!$B$13:$D$16,2,0)," ")</f>
        <v>100</v>
      </c>
      <c r="Y244" s="30">
        <f>IFERROR((R244*'[1]Parámetros Paula V'!$D$7)+(T244*'[1]Parámetros Paula V'!$D$9)+(V244*'[1]Parámetros Paula V'!$D$11)+(X244*'[1]Parámetros Paula V'!$D$13)," ")</f>
        <v>72</v>
      </c>
      <c r="Z244" s="30" t="s">
        <v>38</v>
      </c>
      <c r="AA244" s="30">
        <f>IFERROR(VLOOKUP(Z244,'[1]Parámetros Paula V'!$B$18:$D$20,2,0)," ")</f>
        <v>100</v>
      </c>
      <c r="AB244" s="30" t="s">
        <v>39</v>
      </c>
      <c r="AC244" s="30">
        <f>IFERROR(IF(Q244="No",20,VLOOKUP(AB244,'[1]Parámetros Paula V'!$B$23:$D$27,2,0))," ")</f>
        <v>100</v>
      </c>
      <c r="AD244" s="30" t="s">
        <v>40</v>
      </c>
      <c r="AE244" s="30">
        <f>IFERROR(VLOOKUP(AD244,'[1]Parámetros Paula V'!$B$29:$D$31,2,0)," ")</f>
        <v>80</v>
      </c>
      <c r="AF244" s="30" t="s">
        <v>41</v>
      </c>
      <c r="AG244" s="30">
        <f>IFERROR(VLOOKUP(AF244,'[1]Parámetros Paula V'!$B$34:$D$36,2,0)," ")</f>
        <v>40</v>
      </c>
      <c r="AH244" s="30" t="s">
        <v>42</v>
      </c>
      <c r="AI244" s="30">
        <f>IFERROR(VLOOKUP(AH244,'[1]Parámetros Paula V'!$B$38:$D$41,2,0)," ")</f>
        <v>80</v>
      </c>
      <c r="AJ244" s="30" t="s">
        <v>51</v>
      </c>
      <c r="AK244" s="30">
        <f>IFERROR(VLOOKUP(AJ244,'[1]Parámetros Paula V'!$B$43:$D$45,2,0)," ")</f>
        <v>100</v>
      </c>
      <c r="AL244" s="30" t="s">
        <v>38</v>
      </c>
      <c r="AM244" s="30">
        <f>IFERROR(VLOOKUP(AL244,'[1]Parámetros Paula V'!$B$46:$D$50,2,0)," ")</f>
        <v>100</v>
      </c>
      <c r="AN244" s="30">
        <f>IFERROR(IF(Q244="No",20,(AE244*'[1]Parámetros Paula V'!$D$29)+(AG244*'[1]Parámetros Paula V'!$D$34)+(AI244*'[1]Parámetros Paula V'!$D$38)+(AK244*'[1]Parámetros Paula V'!$D$43)+(AM244*'[1]Parámetros Paula V'!$D$49))," ")</f>
        <v>89</v>
      </c>
      <c r="AO244" s="30">
        <f t="shared" si="7"/>
        <v>92.2</v>
      </c>
      <c r="AP244" s="28" t="str">
        <f>IF(AO244=" "," ",IF(AO244&lt;='[1]Parámetros Paula V'!$C$53,'[1]Parámetros Paula V'!$A$53,IF(AO244&lt;='[1]Parámetros Paula V'!$C$54,'[1]Parámetros Paula V'!$A$54,IF(AO244&lt;='[1]Parámetros Paula V'!$C$55,'[1]Parámetros Paula V'!$A$55,IF(AO244&lt;='[1]Parámetros Paula V'!$C$56,'[1]Parámetros Paula V'!$A$56,'[1]Parámetros Paula V'!$A$57)))))</f>
        <v>El control es óptimo, efectivo, eficiente, económicamente viable y ejecutándose adecuadamente.</v>
      </c>
      <c r="AQ244" s="38"/>
      <c r="AR244" s="32"/>
      <c r="AS244" s="32"/>
      <c r="AT244" s="31" t="s">
        <v>549</v>
      </c>
    </row>
    <row r="245" spans="1:46" ht="71.25" x14ac:dyDescent="0.2">
      <c r="A245" s="2" t="s">
        <v>542</v>
      </c>
      <c r="B245" s="28" t="s">
        <v>543</v>
      </c>
      <c r="C245" s="33" t="s">
        <v>546</v>
      </c>
      <c r="D245" s="34">
        <v>45484</v>
      </c>
      <c r="E245" s="28">
        <v>3</v>
      </c>
      <c r="F245" s="28" t="str">
        <f>VLOOKUP(E245,[1]Áreas!$D$1:$E$6,2,0)</f>
        <v>Posible</v>
      </c>
      <c r="G245" s="28">
        <v>2</v>
      </c>
      <c r="H245" s="28" t="str">
        <f>VLOOKUP(G245,[1]Áreas!$I$1:$J$6,2,0)</f>
        <v>Menor</v>
      </c>
      <c r="I245" s="28">
        <f t="shared" si="6"/>
        <v>6</v>
      </c>
      <c r="J245" s="28" t="str">
        <f>IFERROR(VLOOKUP(CONCATENATE(F245,H245),[1]Áreas!$E$8:$F$33,2,0)," ")</f>
        <v>Medio</v>
      </c>
      <c r="K245" s="28" t="s">
        <v>899</v>
      </c>
      <c r="L245" s="28" t="s">
        <v>529</v>
      </c>
      <c r="M245" s="28" t="s">
        <v>547</v>
      </c>
      <c r="N245" s="28" t="s">
        <v>548</v>
      </c>
      <c r="O245" s="28" t="s">
        <v>37</v>
      </c>
      <c r="P245" s="30">
        <f>IFERROR(VLOOKUP(O245,'[1]Parámetros Paula V'!$B$2:$D$6,2,0)," ")</f>
        <v>80</v>
      </c>
      <c r="Q245" s="30" t="s">
        <v>38</v>
      </c>
      <c r="R245" s="30">
        <f>IFERROR(VLOOKUP(Q245,'[1]Parámetros Paula V'!$B$7:$D$8,2,0)," ")</f>
        <v>100</v>
      </c>
      <c r="S245" s="30" t="s">
        <v>38</v>
      </c>
      <c r="T245" s="30">
        <f>IFERROR(VLOOKUP(S245,'[1]Parámetros Paula V'!$B$9:$D$10,2,0)," ")</f>
        <v>20</v>
      </c>
      <c r="U245" s="30" t="s">
        <v>38</v>
      </c>
      <c r="V245" s="30">
        <f>IFERROR(VLOOKUP(U245,'[1]Parámetros Paula V'!$B$11:$D$12,2,0)," ")</f>
        <v>100</v>
      </c>
      <c r="W245" s="30" t="s">
        <v>38</v>
      </c>
      <c r="X245" s="30">
        <f>IFERROR(VLOOKUP(W245,'[1]Parámetros Paula V'!$B$13:$D$16,2,0)," ")</f>
        <v>100</v>
      </c>
      <c r="Y245" s="30">
        <f>IFERROR((R245*'[1]Parámetros Paula V'!$D$7)+(T245*'[1]Parámetros Paula V'!$D$9)+(V245*'[1]Parámetros Paula V'!$D$11)+(X245*'[1]Parámetros Paula V'!$D$13)," ")</f>
        <v>72</v>
      </c>
      <c r="Z245" s="30" t="s">
        <v>38</v>
      </c>
      <c r="AA245" s="30">
        <f>IFERROR(VLOOKUP(Z245,'[1]Parámetros Paula V'!$B$18:$D$20,2,0)," ")</f>
        <v>100</v>
      </c>
      <c r="AB245" s="30" t="s">
        <v>39</v>
      </c>
      <c r="AC245" s="30">
        <f>IFERROR(IF(Q245="No",20,VLOOKUP(AB245,'[1]Parámetros Paula V'!$B$23:$D$27,2,0))," ")</f>
        <v>100</v>
      </c>
      <c r="AD245" s="30" t="s">
        <v>40</v>
      </c>
      <c r="AE245" s="30">
        <f>IFERROR(VLOOKUP(AD245,'[1]Parámetros Paula V'!$B$29:$D$31,2,0)," ")</f>
        <v>80</v>
      </c>
      <c r="AF245" s="30" t="s">
        <v>55</v>
      </c>
      <c r="AG245" s="30">
        <f>IFERROR(VLOOKUP(AF245,'[1]Parámetros Paula V'!$B$34:$D$36,2,0)," ")</f>
        <v>80</v>
      </c>
      <c r="AH245" s="30" t="s">
        <v>59</v>
      </c>
      <c r="AI245" s="30">
        <f>IFERROR(VLOOKUP(AH245,'[1]Parámetros Paula V'!$B$38:$D$41,2,0)," ")</f>
        <v>100</v>
      </c>
      <c r="AJ245" s="30" t="s">
        <v>43</v>
      </c>
      <c r="AK245" s="30">
        <f>IFERROR(VLOOKUP(AJ245,'[1]Parámetros Paula V'!$B$43:$D$45,2,0)," ")</f>
        <v>80</v>
      </c>
      <c r="AL245" s="30" t="s">
        <v>38</v>
      </c>
      <c r="AM245" s="30">
        <f>IFERROR(VLOOKUP(AL245,'[1]Parámetros Paula V'!$B$46:$D$50,2,0)," ")</f>
        <v>100</v>
      </c>
      <c r="AN245" s="30">
        <f>IFERROR(IF(Q245="No",20,(AE245*'[1]Parámetros Paula V'!$D$29)+(AG245*'[1]Parámetros Paula V'!$D$34)+(AI245*'[1]Parámetros Paula V'!$D$38)+(AK245*'[1]Parámetros Paula V'!$D$43)+(AM245*'[1]Parámetros Paula V'!$D$49))," ")</f>
        <v>87</v>
      </c>
      <c r="AO245" s="30">
        <f t="shared" si="7"/>
        <v>87.8</v>
      </c>
      <c r="AP245" s="28" t="str">
        <f>IF(AO245=" "," ",IF(AO245&lt;='[1]Parámetros Paula V'!$C$53,'[1]Parámetros Paula V'!$A$53,IF(AO245&lt;='[1]Parámetros Paula V'!$C$54,'[1]Parámetros Paula V'!$A$54,IF(AO245&lt;='[1]Parámetros Paula V'!$C$55,'[1]Parámetros Paula V'!$A$55,IF(AO245&lt;='[1]Parámetros Paula V'!$C$56,'[1]Parámetros Paula V'!$A$56,'[1]Parámetros Paula V'!$A$57)))))</f>
        <v>El control es óptimo, efectivo, eficiente, económicamente viable y ejecutándose adecuadamente.</v>
      </c>
      <c r="AQ245" s="31"/>
      <c r="AR245" s="32"/>
      <c r="AS245" s="32"/>
      <c r="AT245" s="31" t="s">
        <v>554</v>
      </c>
    </row>
    <row r="246" spans="1:46" ht="85.5" x14ac:dyDescent="0.2">
      <c r="A246" s="2" t="s">
        <v>555</v>
      </c>
      <c r="B246" s="28" t="s">
        <v>556</v>
      </c>
      <c r="C246" s="33" t="s">
        <v>152</v>
      </c>
      <c r="D246" s="34">
        <v>45460</v>
      </c>
      <c r="E246" s="28">
        <v>4</v>
      </c>
      <c r="F246" s="28" t="str">
        <f>VLOOKUP(E246,[1]Áreas!$D$1:$E$6,2,0)</f>
        <v>Probable</v>
      </c>
      <c r="G246" s="28">
        <v>20</v>
      </c>
      <c r="H246" s="28" t="str">
        <f>VLOOKUP(G246,[1]Áreas!$I$1:$J$6,2,0)</f>
        <v>Severo</v>
      </c>
      <c r="I246" s="28">
        <f t="shared" si="6"/>
        <v>80</v>
      </c>
      <c r="J246" s="28" t="str">
        <f>IFERROR(VLOOKUP(CONCATENATE(F246,H246),[1]Áreas!$E$8:$F$33,2,0)," ")</f>
        <v>Extremo</v>
      </c>
      <c r="K246" s="28" t="s">
        <v>900</v>
      </c>
      <c r="L246" s="28" t="s">
        <v>63</v>
      </c>
      <c r="M246" s="28" t="s">
        <v>115</v>
      </c>
      <c r="N246" s="28" t="s">
        <v>152</v>
      </c>
      <c r="O246" s="28" t="s">
        <v>37</v>
      </c>
      <c r="P246" s="30">
        <f>IFERROR(VLOOKUP(O246,'[1]Parámetros Paula V'!$B$2:$D$6,2,0)," ")</f>
        <v>80</v>
      </c>
      <c r="Q246" s="30" t="s">
        <v>38</v>
      </c>
      <c r="R246" s="30">
        <f>IFERROR(VLOOKUP(Q246,'[1]Parámetros Paula V'!$B$7:$D$8,2,0)," ")</f>
        <v>100</v>
      </c>
      <c r="S246" s="30" t="s">
        <v>38</v>
      </c>
      <c r="T246" s="30">
        <f>IFERROR(VLOOKUP(S246,'[1]Parámetros Paula V'!$B$9:$D$10,2,0)," ")</f>
        <v>20</v>
      </c>
      <c r="U246" s="30" t="s">
        <v>38</v>
      </c>
      <c r="V246" s="30">
        <f>IFERROR(VLOOKUP(U246,'[1]Parámetros Paula V'!$B$11:$D$12,2,0)," ")</f>
        <v>100</v>
      </c>
      <c r="W246" s="30" t="s">
        <v>38</v>
      </c>
      <c r="X246" s="30">
        <f>IFERROR(VLOOKUP(W246,'[1]Parámetros Paula V'!$B$13:$D$16,2,0)," ")</f>
        <v>100</v>
      </c>
      <c r="Y246" s="30">
        <f>IFERROR((R246*'[1]Parámetros Paula V'!$D$7)+(T246*'[1]Parámetros Paula V'!$D$9)+(V246*'[1]Parámetros Paula V'!$D$11)+(X246*'[1]Parámetros Paula V'!$D$13)," ")</f>
        <v>72</v>
      </c>
      <c r="Z246" s="30" t="s">
        <v>38</v>
      </c>
      <c r="AA246" s="30">
        <f>IFERROR(VLOOKUP(Z246,'[1]Parámetros Paula V'!$B$18:$D$20,2,0)," ")</f>
        <v>100</v>
      </c>
      <c r="AB246" s="30" t="s">
        <v>39</v>
      </c>
      <c r="AC246" s="30">
        <f>IFERROR(IF(Q246="No",20,VLOOKUP(AB246,'[1]Parámetros Paula V'!$B$23:$D$27,2,0))," ")</f>
        <v>100</v>
      </c>
      <c r="AD246" s="30" t="s">
        <v>40</v>
      </c>
      <c r="AE246" s="30">
        <f>IFERROR(VLOOKUP(AD246,'[1]Parámetros Paula V'!$B$29:$D$31,2,0)," ")</f>
        <v>80</v>
      </c>
      <c r="AF246" s="30" t="s">
        <v>41</v>
      </c>
      <c r="AG246" s="30">
        <f>IFERROR(VLOOKUP(AF246,'[1]Parámetros Paula V'!$B$34:$D$36,2,0)," ")</f>
        <v>40</v>
      </c>
      <c r="AH246" s="30" t="s">
        <v>42</v>
      </c>
      <c r="AI246" s="30">
        <f>IFERROR(VLOOKUP(AH246,'[1]Parámetros Paula V'!$B$38:$D$41,2,0)," ")</f>
        <v>80</v>
      </c>
      <c r="AJ246" s="30" t="s">
        <v>51</v>
      </c>
      <c r="AK246" s="30">
        <f>IFERROR(VLOOKUP(AJ246,'[1]Parámetros Paula V'!$B$43:$D$45,2,0)," ")</f>
        <v>100</v>
      </c>
      <c r="AL246" s="30" t="s">
        <v>38</v>
      </c>
      <c r="AM246" s="30">
        <f>IFERROR(VLOOKUP(AL246,'[1]Parámetros Paula V'!$B$46:$D$50,2,0)," ")</f>
        <v>100</v>
      </c>
      <c r="AN246" s="30">
        <f>IFERROR(IF(Q246="No",20,(AE246*'[1]Parámetros Paula V'!$D$29)+(AG246*'[1]Parámetros Paula V'!$D$34)+(AI246*'[1]Parámetros Paula V'!$D$38)+(AK246*'[1]Parámetros Paula V'!$D$43)+(AM246*'[1]Parámetros Paula V'!$D$49))," ")</f>
        <v>89</v>
      </c>
      <c r="AO246" s="30">
        <f t="shared" si="7"/>
        <v>88.2</v>
      </c>
      <c r="AP246" s="28" t="str">
        <f>IF(AO246=" "," ",IF(AO246&lt;='[1]Parámetros Paula V'!$C$53,'[1]Parámetros Paula V'!$A$53,IF(AO246&lt;='[1]Parámetros Paula V'!$C$54,'[1]Parámetros Paula V'!$A$54,IF(AO246&lt;='[1]Parámetros Paula V'!$C$55,'[1]Parámetros Paula V'!$A$55,IF(AO246&lt;='[1]Parámetros Paula V'!$C$56,'[1]Parámetros Paula V'!$A$56,'[1]Parámetros Paula V'!$A$57)))))</f>
        <v>El control es óptimo, efectivo, eficiente, económicamente viable y ejecutándose adecuadamente.</v>
      </c>
      <c r="AQ246" s="31"/>
      <c r="AR246" s="32"/>
      <c r="AS246" s="32"/>
      <c r="AT246" s="31" t="s">
        <v>557</v>
      </c>
    </row>
    <row r="247" spans="1:46" ht="85.5" x14ac:dyDescent="0.2">
      <c r="A247" s="2" t="s">
        <v>555</v>
      </c>
      <c r="B247" s="28" t="s">
        <v>556</v>
      </c>
      <c r="C247" s="33" t="s">
        <v>152</v>
      </c>
      <c r="D247" s="34">
        <v>45460</v>
      </c>
      <c r="E247" s="28">
        <v>4</v>
      </c>
      <c r="F247" s="28" t="str">
        <f>VLOOKUP(E247,[1]Áreas!$D$1:$E$6,2,0)</f>
        <v>Probable</v>
      </c>
      <c r="G247" s="28">
        <v>20</v>
      </c>
      <c r="H247" s="28" t="str">
        <f>VLOOKUP(G247,[1]Áreas!$I$1:$J$6,2,0)</f>
        <v>Severo</v>
      </c>
      <c r="I247" s="28">
        <f t="shared" si="6"/>
        <v>80</v>
      </c>
      <c r="J247" s="28" t="str">
        <f>IFERROR(VLOOKUP(CONCATENATE(F247,H247),[1]Áreas!$E$8:$F$33,2,0)," ")</f>
        <v>Extremo</v>
      </c>
      <c r="K247" s="28" t="s">
        <v>901</v>
      </c>
      <c r="L247" s="28" t="s">
        <v>63</v>
      </c>
      <c r="M247" s="28" t="s">
        <v>115</v>
      </c>
      <c r="N247" s="28" t="s">
        <v>152</v>
      </c>
      <c r="O247" s="28" t="s">
        <v>37</v>
      </c>
      <c r="P247" s="30">
        <f>IFERROR(VLOOKUP(O247,'[1]Parámetros Paula V'!$B$2:$D$6,2,0)," ")</f>
        <v>80</v>
      </c>
      <c r="Q247" s="30" t="s">
        <v>38</v>
      </c>
      <c r="R247" s="30">
        <f>IFERROR(VLOOKUP(Q247,'[1]Parámetros Paula V'!$B$7:$D$8,2,0)," ")</f>
        <v>100</v>
      </c>
      <c r="S247" s="30" t="s">
        <v>38</v>
      </c>
      <c r="T247" s="30">
        <f>IFERROR(VLOOKUP(S247,'[1]Parámetros Paula V'!$B$9:$D$10,2,0)," ")</f>
        <v>20</v>
      </c>
      <c r="U247" s="30" t="s">
        <v>38</v>
      </c>
      <c r="V247" s="30">
        <f>IFERROR(VLOOKUP(U247,'[1]Parámetros Paula V'!$B$11:$D$12,2,0)," ")</f>
        <v>100</v>
      </c>
      <c r="W247" s="30" t="s">
        <v>38</v>
      </c>
      <c r="X247" s="30">
        <f>IFERROR(VLOOKUP(W247,'[1]Parámetros Paula V'!$B$13:$D$16,2,0)," ")</f>
        <v>100</v>
      </c>
      <c r="Y247" s="30">
        <f>IFERROR((R247*'[1]Parámetros Paula V'!$D$7)+(T247*'[1]Parámetros Paula V'!$D$9)+(V247*'[1]Parámetros Paula V'!$D$11)+(X247*'[1]Parámetros Paula V'!$D$13)," ")</f>
        <v>72</v>
      </c>
      <c r="Z247" s="30" t="s">
        <v>38</v>
      </c>
      <c r="AA247" s="30">
        <f>IFERROR(VLOOKUP(Z247,'[1]Parámetros Paula V'!$B$18:$D$20,2,0)," ")</f>
        <v>100</v>
      </c>
      <c r="AB247" s="30" t="s">
        <v>54</v>
      </c>
      <c r="AC247" s="30">
        <f>IFERROR(IF(Q247="No",20,VLOOKUP(AB247,'[1]Parámetros Paula V'!$B$23:$D$27,2,0))," ")</f>
        <v>40</v>
      </c>
      <c r="AD247" s="30" t="s">
        <v>201</v>
      </c>
      <c r="AE247" s="30">
        <f>IFERROR(VLOOKUP(AD247,'[1]Parámetros Paula V'!$B$29:$D$31,2,0)," ")</f>
        <v>60</v>
      </c>
      <c r="AF247" s="30" t="s">
        <v>41</v>
      </c>
      <c r="AG247" s="30">
        <f>IFERROR(VLOOKUP(AF247,'[1]Parámetros Paula V'!$B$34:$D$36,2,0)," ")</f>
        <v>40</v>
      </c>
      <c r="AH247" s="30" t="s">
        <v>42</v>
      </c>
      <c r="AI247" s="30">
        <f>IFERROR(VLOOKUP(AH247,'[1]Parámetros Paula V'!$B$38:$D$41,2,0)," ")</f>
        <v>80</v>
      </c>
      <c r="AJ247" s="30" t="s">
        <v>43</v>
      </c>
      <c r="AK247" s="30">
        <f>IFERROR(VLOOKUP(AJ247,'[1]Parámetros Paula V'!$B$43:$D$45,2,0)," ")</f>
        <v>80</v>
      </c>
      <c r="AL247" s="30" t="s">
        <v>47</v>
      </c>
      <c r="AM247" s="30">
        <f>IFERROR(VLOOKUP(AL247,'[1]Parámetros Paula V'!$B$46:$D$50,2,0)," ")</f>
        <v>20</v>
      </c>
      <c r="AN247" s="30">
        <f>IFERROR(IF(Q247="No",20,(AE247*'[1]Parámetros Paula V'!$D$29)+(AG247*'[1]Parámetros Paula V'!$D$34)+(AI247*'[1]Parámetros Paula V'!$D$38)+(AK247*'[1]Parámetros Paula V'!$D$43)+(AM247*'[1]Parámetros Paula V'!$D$49))," ")</f>
        <v>69.5</v>
      </c>
      <c r="AO247" s="30">
        <f t="shared" si="7"/>
        <v>72.3</v>
      </c>
      <c r="AP247" s="28" t="str">
        <f>IF(AO247=" "," ",IF(AO247&lt;='[1]Parámetros Paula V'!$C$53,'[1]Parámetros Paula V'!$A$53,IF(AO247&lt;='[1]Parámetros Paula V'!$C$54,'[1]Parámetros Paula V'!$A$54,IF(AO247&lt;='[1]Parámetros Paula V'!$C$55,'[1]Parámetros Paula V'!$A$55,IF(AO247&lt;='[1]Parámetros Paula V'!$C$56,'[1]Parámetros Paula V'!$A$56,'[1]Parámetros Paula V'!$A$57)))))</f>
        <v>El control está diseñado y ejecutándose adecuadamente, cumple con la mitigación del riesgo. Se debe establecer planes de mejora puntuales dirigidas a su mantenimiento</v>
      </c>
      <c r="AQ247" s="31" t="s">
        <v>902</v>
      </c>
      <c r="AR247" s="32"/>
      <c r="AS247" s="32">
        <v>45657</v>
      </c>
      <c r="AT247" s="31" t="s">
        <v>903</v>
      </c>
    </row>
    <row r="248" spans="1:46" ht="85.5" x14ac:dyDescent="0.2">
      <c r="A248" s="2" t="s">
        <v>555</v>
      </c>
      <c r="B248" s="28" t="s">
        <v>556</v>
      </c>
      <c r="C248" s="33" t="s">
        <v>152</v>
      </c>
      <c r="D248" s="34">
        <v>45460</v>
      </c>
      <c r="E248" s="28">
        <v>4</v>
      </c>
      <c r="F248" s="28" t="str">
        <f>VLOOKUP(E248,[1]Áreas!$D$1:$E$6,2,0)</f>
        <v>Probable</v>
      </c>
      <c r="G248" s="28">
        <v>20</v>
      </c>
      <c r="H248" s="28" t="str">
        <f>VLOOKUP(G248,[1]Áreas!$I$1:$J$6,2,0)</f>
        <v>Severo</v>
      </c>
      <c r="I248" s="28">
        <f t="shared" si="6"/>
        <v>80</v>
      </c>
      <c r="J248" s="28" t="str">
        <f>IFERROR(VLOOKUP(CONCATENATE(F248,H248),[1]Áreas!$E$8:$F$33,2,0)," ")</f>
        <v>Extremo</v>
      </c>
      <c r="K248" s="28" t="s">
        <v>904</v>
      </c>
      <c r="L248" s="28" t="s">
        <v>63</v>
      </c>
      <c r="M248" s="28" t="s">
        <v>115</v>
      </c>
      <c r="N248" s="28" t="s">
        <v>152</v>
      </c>
      <c r="O248" s="28" t="s">
        <v>37</v>
      </c>
      <c r="P248" s="30">
        <f>IFERROR(VLOOKUP(O248,'[1]Parámetros Paula V'!$B$2:$D$6,2,0)," ")</f>
        <v>80</v>
      </c>
      <c r="Q248" s="30" t="s">
        <v>38</v>
      </c>
      <c r="R248" s="30">
        <f>IFERROR(VLOOKUP(Q248,'[1]Parámetros Paula V'!$B$7:$D$8,2,0)," ")</f>
        <v>100</v>
      </c>
      <c r="S248" s="30" t="s">
        <v>38</v>
      </c>
      <c r="T248" s="30">
        <f>IFERROR(VLOOKUP(S248,'[1]Parámetros Paula V'!$B$9:$D$10,2,0)," ")</f>
        <v>20</v>
      </c>
      <c r="U248" s="30" t="s">
        <v>38</v>
      </c>
      <c r="V248" s="30">
        <f>IFERROR(VLOOKUP(U248,'[1]Parámetros Paula V'!$B$11:$D$12,2,0)," ")</f>
        <v>100</v>
      </c>
      <c r="W248" s="30" t="s">
        <v>38</v>
      </c>
      <c r="X248" s="30">
        <f>IFERROR(VLOOKUP(W248,'[1]Parámetros Paula V'!$B$13:$D$16,2,0)," ")</f>
        <v>100</v>
      </c>
      <c r="Y248" s="30">
        <f>IFERROR((R248*'[1]Parámetros Paula V'!$D$7)+(T248*'[1]Parámetros Paula V'!$D$9)+(V248*'[1]Parámetros Paula V'!$D$11)+(X248*'[1]Parámetros Paula V'!$D$13)," ")</f>
        <v>72</v>
      </c>
      <c r="Z248" s="30" t="s">
        <v>38</v>
      </c>
      <c r="AA248" s="30">
        <f>IFERROR(VLOOKUP(Z248,'[1]Parámetros Paula V'!$B$18:$D$20,2,0)," ")</f>
        <v>100</v>
      </c>
      <c r="AB248" s="30" t="s">
        <v>39</v>
      </c>
      <c r="AC248" s="30">
        <f>IFERROR(IF(Q248="No",20,VLOOKUP(AB248,'[1]Parámetros Paula V'!$B$23:$D$27,2,0))," ")</f>
        <v>100</v>
      </c>
      <c r="AD248" s="30" t="s">
        <v>40</v>
      </c>
      <c r="AE248" s="30">
        <f>IFERROR(VLOOKUP(AD248,'[1]Parámetros Paula V'!$B$29:$D$31,2,0)," ")</f>
        <v>80</v>
      </c>
      <c r="AF248" s="30" t="s">
        <v>41</v>
      </c>
      <c r="AG248" s="30">
        <f>IFERROR(VLOOKUP(AF248,'[1]Parámetros Paula V'!$B$34:$D$36,2,0)," ")</f>
        <v>40</v>
      </c>
      <c r="AH248" s="30" t="s">
        <v>42</v>
      </c>
      <c r="AI248" s="30">
        <f>IFERROR(VLOOKUP(AH248,'[1]Parámetros Paula V'!$B$38:$D$41,2,0)," ")</f>
        <v>80</v>
      </c>
      <c r="AJ248" s="30" t="s">
        <v>51</v>
      </c>
      <c r="AK248" s="30">
        <f>IFERROR(VLOOKUP(AJ248,'[1]Parámetros Paula V'!$B$43:$D$45,2,0)," ")</f>
        <v>100</v>
      </c>
      <c r="AL248" s="30" t="s">
        <v>38</v>
      </c>
      <c r="AM248" s="30">
        <f>IFERROR(VLOOKUP(AL248,'[1]Parámetros Paula V'!$B$46:$D$50,2,0)," ")</f>
        <v>100</v>
      </c>
      <c r="AN248" s="30">
        <f>IFERROR(IF(Q248="No",20,(AE248*'[1]Parámetros Paula V'!$D$29)+(AG248*'[1]Parámetros Paula V'!$D$34)+(AI248*'[1]Parámetros Paula V'!$D$38)+(AK248*'[1]Parámetros Paula V'!$D$43)+(AM248*'[1]Parámetros Paula V'!$D$49))," ")</f>
        <v>89</v>
      </c>
      <c r="AO248" s="30">
        <f t="shared" si="7"/>
        <v>88.2</v>
      </c>
      <c r="AP248" s="28" t="str">
        <f>IF(AO248=" "," ",IF(AO248&lt;='[1]Parámetros Paula V'!$C$53,'[1]Parámetros Paula V'!$A$53,IF(AO248&lt;='[1]Parámetros Paula V'!$C$54,'[1]Parámetros Paula V'!$A$54,IF(AO248&lt;='[1]Parámetros Paula V'!$C$55,'[1]Parámetros Paula V'!$A$55,IF(AO248&lt;='[1]Parámetros Paula V'!$C$56,'[1]Parámetros Paula V'!$A$56,'[1]Parámetros Paula V'!$A$57)))))</f>
        <v>El control es óptimo, efectivo, eficiente, económicamente viable y ejecutándose adecuadamente.</v>
      </c>
      <c r="AQ248" s="31"/>
      <c r="AR248" s="32"/>
      <c r="AS248" s="32"/>
      <c r="AT248" s="31" t="s">
        <v>905</v>
      </c>
    </row>
    <row r="249" spans="1:46" ht="85.5" x14ac:dyDescent="0.2">
      <c r="A249" s="2" t="s">
        <v>555</v>
      </c>
      <c r="B249" s="28" t="s">
        <v>556</v>
      </c>
      <c r="C249" s="33" t="s">
        <v>152</v>
      </c>
      <c r="D249" s="34">
        <v>45460</v>
      </c>
      <c r="E249" s="28">
        <v>4</v>
      </c>
      <c r="F249" s="28" t="str">
        <f>VLOOKUP(E249,[1]Áreas!$D$1:$E$6,2,0)</f>
        <v>Probable</v>
      </c>
      <c r="G249" s="28">
        <v>20</v>
      </c>
      <c r="H249" s="28" t="str">
        <f>VLOOKUP(G249,[1]Áreas!$I$1:$J$6,2,0)</f>
        <v>Severo</v>
      </c>
      <c r="I249" s="28">
        <f t="shared" si="6"/>
        <v>80</v>
      </c>
      <c r="J249" s="28" t="str">
        <f>IFERROR(VLOOKUP(CONCATENATE(F249,H249),[1]Áreas!$E$8:$F$33,2,0)," ")</f>
        <v>Extremo</v>
      </c>
      <c r="K249" s="28" t="s">
        <v>558</v>
      </c>
      <c r="L249" s="28" t="s">
        <v>63</v>
      </c>
      <c r="M249" s="28" t="s">
        <v>115</v>
      </c>
      <c r="N249" s="28" t="s">
        <v>152</v>
      </c>
      <c r="O249" s="28" t="s">
        <v>37</v>
      </c>
      <c r="P249" s="30">
        <f>IFERROR(VLOOKUP(O249,'[1]Parámetros Paula V'!$B$2:$D$6,2,0)," ")</f>
        <v>80</v>
      </c>
      <c r="Q249" s="30" t="s">
        <v>38</v>
      </c>
      <c r="R249" s="30">
        <f>IFERROR(VLOOKUP(Q249,'[1]Parámetros Paula V'!$B$7:$D$8,2,0)," ")</f>
        <v>100</v>
      </c>
      <c r="S249" s="30" t="s">
        <v>47</v>
      </c>
      <c r="T249" s="30">
        <f>IFERROR(VLOOKUP(S249,'[1]Parámetros Paula V'!$B$9:$D$10,2,0)," ")</f>
        <v>100</v>
      </c>
      <c r="U249" s="30" t="s">
        <v>38</v>
      </c>
      <c r="V249" s="30">
        <f>IFERROR(VLOOKUP(U249,'[1]Parámetros Paula V'!$B$11:$D$12,2,0)," ")</f>
        <v>100</v>
      </c>
      <c r="W249" s="30" t="s">
        <v>38</v>
      </c>
      <c r="X249" s="30">
        <f>IFERROR(VLOOKUP(W249,'[1]Parámetros Paula V'!$B$13:$D$16,2,0)," ")</f>
        <v>100</v>
      </c>
      <c r="Y249" s="30">
        <f>IFERROR((R249*'[1]Parámetros Paula V'!$D$7)+(T249*'[1]Parámetros Paula V'!$D$9)+(V249*'[1]Parámetros Paula V'!$D$11)+(X249*'[1]Parámetros Paula V'!$D$13)," ")</f>
        <v>100</v>
      </c>
      <c r="Z249" s="30" t="s">
        <v>38</v>
      </c>
      <c r="AA249" s="30">
        <f>IFERROR(VLOOKUP(Z249,'[1]Parámetros Paula V'!$B$18:$D$20,2,0)," ")</f>
        <v>100</v>
      </c>
      <c r="AB249" s="30" t="s">
        <v>39</v>
      </c>
      <c r="AC249" s="30">
        <f>IFERROR(IF(Q249="No",20,VLOOKUP(AB249,'[1]Parámetros Paula V'!$B$23:$D$27,2,0))," ")</f>
        <v>100</v>
      </c>
      <c r="AD249" s="30" t="s">
        <v>201</v>
      </c>
      <c r="AE249" s="30">
        <f>IFERROR(VLOOKUP(AD249,'[1]Parámetros Paula V'!$B$29:$D$31,2,0)," ")</f>
        <v>60</v>
      </c>
      <c r="AF249" s="30" t="s">
        <v>41</v>
      </c>
      <c r="AG249" s="30">
        <f>IFERROR(VLOOKUP(AF249,'[1]Parámetros Paula V'!$B$34:$D$36,2,0)," ")</f>
        <v>40</v>
      </c>
      <c r="AH249" s="30" t="s">
        <v>42</v>
      </c>
      <c r="AI249" s="30">
        <f>IFERROR(VLOOKUP(AH249,'[1]Parámetros Paula V'!$B$38:$D$41,2,0)," ")</f>
        <v>80</v>
      </c>
      <c r="AJ249" s="30" t="s">
        <v>43</v>
      </c>
      <c r="AK249" s="30">
        <f>IFERROR(VLOOKUP(AJ249,'[1]Parámetros Paula V'!$B$43:$D$45,2,0)," ")</f>
        <v>80</v>
      </c>
      <c r="AL249" s="30" t="s">
        <v>38</v>
      </c>
      <c r="AM249" s="30">
        <f>IFERROR(VLOOKUP(AL249,'[1]Parámetros Paula V'!$B$46:$D$50,2,0)," ")</f>
        <v>100</v>
      </c>
      <c r="AN249" s="30">
        <f>IFERROR(IF(Q249="No",20,(AE249*'[1]Parámetros Paula V'!$D$29)+(AG249*'[1]Parámetros Paula V'!$D$34)+(AI249*'[1]Parámetros Paula V'!$D$38)+(AK249*'[1]Parámetros Paula V'!$D$43)+(AM249*'[1]Parámetros Paula V'!$D$49))," ")</f>
        <v>77.5</v>
      </c>
      <c r="AO249" s="30">
        <f t="shared" si="7"/>
        <v>91.5</v>
      </c>
      <c r="AP249" s="28" t="str">
        <f>IF(AO249=" "," ",IF(AO249&lt;='[1]Parámetros Paula V'!$C$53,'[1]Parámetros Paula V'!$A$53,IF(AO249&lt;='[1]Parámetros Paula V'!$C$54,'[1]Parámetros Paula V'!$A$54,IF(AO249&lt;='[1]Parámetros Paula V'!$C$55,'[1]Parámetros Paula V'!$A$55,IF(AO249&lt;='[1]Parámetros Paula V'!$C$56,'[1]Parámetros Paula V'!$A$56,'[1]Parámetros Paula V'!$A$57)))))</f>
        <v>El control es óptimo, efectivo, eficiente, económicamente viable y ejecutándose adecuadamente.</v>
      </c>
      <c r="AQ249" s="31"/>
      <c r="AR249" s="32"/>
      <c r="AS249" s="32"/>
      <c r="AT249" s="31" t="s">
        <v>559</v>
      </c>
    </row>
    <row r="250" spans="1:46" ht="225" customHeight="1" x14ac:dyDescent="0.2">
      <c r="A250" s="2" t="s">
        <v>555</v>
      </c>
      <c r="B250" s="28" t="s">
        <v>556</v>
      </c>
      <c r="C250" s="33" t="s">
        <v>152</v>
      </c>
      <c r="D250" s="34">
        <v>45460</v>
      </c>
      <c r="E250" s="28">
        <v>4</v>
      </c>
      <c r="F250" s="28" t="str">
        <f>VLOOKUP(E250,[1]Áreas!$D$1:$E$6,2,0)</f>
        <v>Probable</v>
      </c>
      <c r="G250" s="28">
        <v>20</v>
      </c>
      <c r="H250" s="28" t="str">
        <f>VLOOKUP(G250,[1]Áreas!$I$1:$J$6,2,0)</f>
        <v>Severo</v>
      </c>
      <c r="I250" s="28">
        <f t="shared" si="6"/>
        <v>80</v>
      </c>
      <c r="J250" s="28" t="str">
        <f>IFERROR(VLOOKUP(CONCATENATE(F250,H250),[1]Áreas!$E$8:$F$33,2,0)," ")</f>
        <v>Extremo</v>
      </c>
      <c r="K250" s="28" t="s">
        <v>560</v>
      </c>
      <c r="L250" s="28" t="s">
        <v>63</v>
      </c>
      <c r="M250" s="28" t="s">
        <v>115</v>
      </c>
      <c r="N250" s="28" t="s">
        <v>152</v>
      </c>
      <c r="O250" s="28" t="s">
        <v>46</v>
      </c>
      <c r="P250" s="30">
        <f>IFERROR(VLOOKUP(O250,'[1]Parámetros Paula V'!$B$2:$D$6,2,0)," ")</f>
        <v>60</v>
      </c>
      <c r="Q250" s="30" t="s">
        <v>38</v>
      </c>
      <c r="R250" s="30">
        <f>IFERROR(VLOOKUP(Q250,'[1]Parámetros Paula V'!$B$7:$D$8,2,0)," ")</f>
        <v>100</v>
      </c>
      <c r="S250" s="30" t="s">
        <v>38</v>
      </c>
      <c r="T250" s="30">
        <f>IFERROR(VLOOKUP(S250,'[1]Parámetros Paula V'!$B$9:$D$10,2,0)," ")</f>
        <v>20</v>
      </c>
      <c r="U250" s="30" t="s">
        <v>38</v>
      </c>
      <c r="V250" s="30">
        <f>IFERROR(VLOOKUP(U250,'[1]Parámetros Paula V'!$B$11:$D$12,2,0)," ")</f>
        <v>100</v>
      </c>
      <c r="W250" s="30" t="s">
        <v>38</v>
      </c>
      <c r="X250" s="30">
        <f>IFERROR(VLOOKUP(W250,'[1]Parámetros Paula V'!$B$13:$D$16,2,0)," ")</f>
        <v>100</v>
      </c>
      <c r="Y250" s="30">
        <f>IFERROR((R250*'[1]Parámetros Paula V'!$D$7)+(T250*'[1]Parámetros Paula V'!$D$9)+(V250*'[1]Parámetros Paula V'!$D$11)+(X250*'[1]Parámetros Paula V'!$D$13)," ")</f>
        <v>72</v>
      </c>
      <c r="Z250" s="30" t="s">
        <v>38</v>
      </c>
      <c r="AA250" s="30">
        <f>IFERROR(VLOOKUP(Z250,'[1]Parámetros Paula V'!$B$18:$D$20,2,0)," ")</f>
        <v>100</v>
      </c>
      <c r="AB250" s="30" t="s">
        <v>54</v>
      </c>
      <c r="AC250" s="30">
        <f>IFERROR(IF(Q250="No",20,VLOOKUP(AB250,'[1]Parámetros Paula V'!$B$23:$D$27,2,0))," ")</f>
        <v>40</v>
      </c>
      <c r="AD250" s="30" t="s">
        <v>40</v>
      </c>
      <c r="AE250" s="30">
        <f>IFERROR(VLOOKUP(AD250,'[1]Parámetros Paula V'!$B$29:$D$31,2,0)," ")</f>
        <v>80</v>
      </c>
      <c r="AF250" s="30" t="s">
        <v>41</v>
      </c>
      <c r="AG250" s="30">
        <f>IFERROR(VLOOKUP(AF250,'[1]Parámetros Paula V'!$B$34:$D$36,2,0)," ")</f>
        <v>40</v>
      </c>
      <c r="AH250" s="30" t="s">
        <v>42</v>
      </c>
      <c r="AI250" s="30">
        <f>IFERROR(VLOOKUP(AH250,'[1]Parámetros Paula V'!$B$38:$D$41,2,0)," ")</f>
        <v>80</v>
      </c>
      <c r="AJ250" s="30" t="s">
        <v>51</v>
      </c>
      <c r="AK250" s="30">
        <f>IFERROR(VLOOKUP(AJ250,'[1]Parámetros Paula V'!$B$43:$D$45,2,0)," ")</f>
        <v>100</v>
      </c>
      <c r="AL250" s="30" t="s">
        <v>38</v>
      </c>
      <c r="AM250" s="30">
        <f>IFERROR(VLOOKUP(AL250,'[1]Parámetros Paula V'!$B$46:$D$50,2,0)," ")</f>
        <v>100</v>
      </c>
      <c r="AN250" s="30">
        <f>IFERROR(IF(Q250="No",20,(AE250*'[1]Parámetros Paula V'!$D$29)+(AG250*'[1]Parámetros Paula V'!$D$34)+(AI250*'[1]Parámetros Paula V'!$D$38)+(AK250*'[1]Parámetros Paula V'!$D$43)+(AM250*'[1]Parámetros Paula V'!$D$49))," ")</f>
        <v>89</v>
      </c>
      <c r="AO250" s="30">
        <f t="shared" si="7"/>
        <v>72.2</v>
      </c>
      <c r="AP250" s="28" t="str">
        <f>IF(AO250=" "," ",IF(AO250&lt;='[1]Parámetros Paula V'!$C$53,'[1]Parámetros Paula V'!$A$53,IF(AO250&lt;='[1]Parámetros Paula V'!$C$54,'[1]Parámetros Paula V'!$A$54,IF(AO250&lt;='[1]Parámetros Paula V'!$C$55,'[1]Parámetros Paula V'!$A$55,IF(AO250&lt;='[1]Parámetros Paula V'!$C$56,'[1]Parámetros Paula V'!$A$56,'[1]Parámetros Paula V'!$A$57)))))</f>
        <v>El control está diseñado y ejecutándose adecuadamente, cumple con la mitigación del riesgo. Se debe establecer planes de mejora puntuales dirigidas a su mantenimiento</v>
      </c>
      <c r="AQ250" s="31" t="s">
        <v>906</v>
      </c>
      <c r="AR250" s="32"/>
      <c r="AS250" s="32">
        <v>45657</v>
      </c>
      <c r="AT250" s="31" t="s">
        <v>907</v>
      </c>
    </row>
    <row r="251" spans="1:46" ht="85.5" x14ac:dyDescent="0.2">
      <c r="A251" s="2" t="s">
        <v>555</v>
      </c>
      <c r="B251" s="28" t="s">
        <v>556</v>
      </c>
      <c r="C251" s="28" t="s">
        <v>347</v>
      </c>
      <c r="D251" s="34">
        <v>45463</v>
      </c>
      <c r="E251" s="28">
        <v>4</v>
      </c>
      <c r="F251" s="28" t="str">
        <f>VLOOKUP(E251,[1]Áreas!$D$1:$E$6,2,0)</f>
        <v>Probable</v>
      </c>
      <c r="G251" s="28">
        <v>20</v>
      </c>
      <c r="H251" s="28" t="str">
        <f>VLOOKUP(G251,[1]Áreas!$I$1:$J$6,2,0)</f>
        <v>Severo</v>
      </c>
      <c r="I251" s="28">
        <f t="shared" si="6"/>
        <v>80</v>
      </c>
      <c r="J251" s="28" t="str">
        <f>IFERROR(VLOOKUP(CONCATENATE(F251,H251),[1]Áreas!$E$8:$F$33,2,0)," ")</f>
        <v>Extremo</v>
      </c>
      <c r="K251" s="28" t="s">
        <v>561</v>
      </c>
      <c r="L251" s="28" t="s">
        <v>63</v>
      </c>
      <c r="M251" s="28" t="s">
        <v>115</v>
      </c>
      <c r="N251" s="28" t="s">
        <v>347</v>
      </c>
      <c r="O251" s="28" t="s">
        <v>46</v>
      </c>
      <c r="P251" s="30">
        <f>IFERROR(VLOOKUP(O251,'[1]Parámetros Paula V'!$B$2:$D$6,2,0)," ")</f>
        <v>60</v>
      </c>
      <c r="Q251" s="30" t="s">
        <v>38</v>
      </c>
      <c r="R251" s="30">
        <f>IFERROR(VLOOKUP(Q251,'[1]Parámetros Paula V'!$B$7:$D$8,2,0)," ")</f>
        <v>100</v>
      </c>
      <c r="S251" s="30" t="s">
        <v>38</v>
      </c>
      <c r="T251" s="30">
        <f>IFERROR(VLOOKUP(S251,'[1]Parámetros Paula V'!$B$9:$D$10,2,0)," ")</f>
        <v>20</v>
      </c>
      <c r="U251" s="30" t="s">
        <v>38</v>
      </c>
      <c r="V251" s="30">
        <f>IFERROR(VLOOKUP(U251,'[1]Parámetros Paula V'!$B$11:$D$12,2,0)," ")</f>
        <v>100</v>
      </c>
      <c r="W251" s="30" t="s">
        <v>38</v>
      </c>
      <c r="X251" s="30">
        <f>IFERROR(VLOOKUP(W251,'[1]Parámetros Paula V'!$B$13:$D$16,2,0)," ")</f>
        <v>100</v>
      </c>
      <c r="Y251" s="30">
        <f>IFERROR((R251*'[1]Parámetros Paula V'!$D$7)+(T251*'[1]Parámetros Paula V'!$D$9)+(V251*'[1]Parámetros Paula V'!$D$11)+(X251*'[1]Parámetros Paula V'!$D$13)," ")</f>
        <v>72</v>
      </c>
      <c r="Z251" s="30" t="s">
        <v>38</v>
      </c>
      <c r="AA251" s="30">
        <f>IFERROR(VLOOKUP(Z251,'[1]Parámetros Paula V'!$B$18:$D$20,2,0)," ")</f>
        <v>100</v>
      </c>
      <c r="AB251" s="30" t="s">
        <v>39</v>
      </c>
      <c r="AC251" s="30">
        <f>IFERROR(IF(Q251="No",20,VLOOKUP(AB251,'[1]Parámetros Paula V'!$B$23:$D$27,2,0))," ")</f>
        <v>100</v>
      </c>
      <c r="AD251" s="30" t="s">
        <v>201</v>
      </c>
      <c r="AE251" s="30">
        <f>IFERROR(VLOOKUP(AD251,'[1]Parámetros Paula V'!$B$29:$D$31,2,0)," ")</f>
        <v>60</v>
      </c>
      <c r="AF251" s="30" t="s">
        <v>41</v>
      </c>
      <c r="AG251" s="30">
        <f>IFERROR(VLOOKUP(AF251,'[1]Parámetros Paula V'!$B$34:$D$36,2,0)," ")</f>
        <v>40</v>
      </c>
      <c r="AH251" s="30" t="s">
        <v>42</v>
      </c>
      <c r="AI251" s="30">
        <f>IFERROR(VLOOKUP(AH251,'[1]Parámetros Paula V'!$B$38:$D$41,2,0)," ")</f>
        <v>80</v>
      </c>
      <c r="AJ251" s="30" t="s">
        <v>43</v>
      </c>
      <c r="AK251" s="30">
        <f>IFERROR(VLOOKUP(AJ251,'[1]Parámetros Paula V'!$B$43:$D$45,2,0)," ")</f>
        <v>80</v>
      </c>
      <c r="AL251" s="30" t="s">
        <v>38</v>
      </c>
      <c r="AM251" s="30">
        <f>IFERROR(VLOOKUP(AL251,'[1]Parámetros Paula V'!$B$46:$D$50,2,0)," ")</f>
        <v>100</v>
      </c>
      <c r="AN251" s="30">
        <f>IFERROR(IF(Q251="No",20,(AE251*'[1]Parámetros Paula V'!$D$29)+(AG251*'[1]Parámetros Paula V'!$D$34)+(AI251*'[1]Parámetros Paula V'!$D$38)+(AK251*'[1]Parámetros Paula V'!$D$43)+(AM251*'[1]Parámetros Paula V'!$D$49))," ")</f>
        <v>77.5</v>
      </c>
      <c r="AO251" s="30">
        <f t="shared" si="7"/>
        <v>81.900000000000006</v>
      </c>
      <c r="AP251" s="28" t="str">
        <f>IF(AO251=" "," ",IF(AO251&lt;='[1]Parámetros Paula V'!$C$53,'[1]Parámetros Paula V'!$A$53,IF(AO251&lt;='[1]Parámetros Paula V'!$C$54,'[1]Parámetros Paula V'!$A$54,IF(AO251&lt;='[1]Parámetros Paula V'!$C$55,'[1]Parámetros Paula V'!$A$55,IF(AO251&lt;='[1]Parámetros Paula V'!$C$56,'[1]Parámetros Paula V'!$A$56,'[1]Parámetros Paula V'!$A$57)))))</f>
        <v>El control es óptimo, efectivo, eficiente, económicamente viable y ejecutándose adecuadamente.</v>
      </c>
      <c r="AQ251" s="31"/>
      <c r="AR251" s="32"/>
      <c r="AS251" s="32"/>
      <c r="AT251" s="31" t="s">
        <v>562</v>
      </c>
    </row>
    <row r="252" spans="1:46" ht="85.5" x14ac:dyDescent="0.2">
      <c r="A252" s="2" t="s">
        <v>555</v>
      </c>
      <c r="B252" s="28" t="s">
        <v>556</v>
      </c>
      <c r="C252" s="33" t="s">
        <v>114</v>
      </c>
      <c r="D252" s="34">
        <v>45481</v>
      </c>
      <c r="E252" s="28">
        <v>4</v>
      </c>
      <c r="F252" s="28" t="str">
        <f>VLOOKUP(E252,[1]Áreas!$D$1:$E$6,2,0)</f>
        <v>Probable</v>
      </c>
      <c r="G252" s="28">
        <v>20</v>
      </c>
      <c r="H252" s="28" t="str">
        <f>VLOOKUP(G252,[1]Áreas!$I$1:$J$6,2,0)</f>
        <v>Severo</v>
      </c>
      <c r="I252" s="28">
        <f t="shared" si="6"/>
        <v>80</v>
      </c>
      <c r="J252" s="28" t="str">
        <f>IFERROR(VLOOKUP(CONCATENATE(F252,H252),[1]Áreas!$E$8:$F$33,2,0)," ")</f>
        <v>Extremo</v>
      </c>
      <c r="K252" s="28" t="s">
        <v>563</v>
      </c>
      <c r="L252" s="28" t="s">
        <v>63</v>
      </c>
      <c r="M252" s="28" t="s">
        <v>115</v>
      </c>
      <c r="N252" s="28" t="s">
        <v>116</v>
      </c>
      <c r="O252" s="28" t="s">
        <v>46</v>
      </c>
      <c r="P252" s="30">
        <f>IFERROR(VLOOKUP(O252,'[1]Parámetros Paula V'!$B$2:$D$6,2,0)," ")</f>
        <v>60</v>
      </c>
      <c r="Q252" s="30" t="s">
        <v>38</v>
      </c>
      <c r="R252" s="30">
        <f>IFERROR(VLOOKUP(Q252,'[1]Parámetros Paula V'!$B$7:$D$8,2,0)," ")</f>
        <v>100</v>
      </c>
      <c r="S252" s="30" t="s">
        <v>47</v>
      </c>
      <c r="T252" s="30">
        <f>IFERROR(VLOOKUP(S252,'[1]Parámetros Paula V'!$B$9:$D$10,2,0)," ")</f>
        <v>100</v>
      </c>
      <c r="U252" s="30" t="s">
        <v>38</v>
      </c>
      <c r="V252" s="30">
        <f>IFERROR(VLOOKUP(U252,'[1]Parámetros Paula V'!$B$11:$D$12,2,0)," ")</f>
        <v>100</v>
      </c>
      <c r="W252" s="30" t="s">
        <v>38</v>
      </c>
      <c r="X252" s="30">
        <f>IFERROR(VLOOKUP(W252,'[1]Parámetros Paula V'!$B$13:$D$16,2,0)," ")</f>
        <v>100</v>
      </c>
      <c r="Y252" s="30">
        <f>IFERROR((R252*'[1]Parámetros Paula V'!$D$7)+(T252*'[1]Parámetros Paula V'!$D$9)+(V252*'[1]Parámetros Paula V'!$D$11)+(X252*'[1]Parámetros Paula V'!$D$13)," ")</f>
        <v>100</v>
      </c>
      <c r="Z252" s="30" t="s">
        <v>38</v>
      </c>
      <c r="AA252" s="30">
        <f>IFERROR(VLOOKUP(Z252,'[1]Parámetros Paula V'!$B$18:$D$20,2,0)," ")</f>
        <v>100</v>
      </c>
      <c r="AB252" s="30" t="s">
        <v>110</v>
      </c>
      <c r="AC252" s="30">
        <f>IFERROR(IF(Q252="No",20,VLOOKUP(AB252,'[1]Parámetros Paula V'!$B$23:$D$27,2,0))," ")</f>
        <v>80</v>
      </c>
      <c r="AD252" s="30" t="s">
        <v>201</v>
      </c>
      <c r="AE252" s="30">
        <f>IFERROR(VLOOKUP(AD252,'[1]Parámetros Paula V'!$B$29:$D$31,2,0)," ")</f>
        <v>60</v>
      </c>
      <c r="AF252" s="30" t="s">
        <v>41</v>
      </c>
      <c r="AG252" s="30">
        <f>IFERROR(VLOOKUP(AF252,'[1]Parámetros Paula V'!$B$34:$D$36,2,0)," ")</f>
        <v>40</v>
      </c>
      <c r="AH252" s="30" t="s">
        <v>42</v>
      </c>
      <c r="AI252" s="30">
        <f>IFERROR(VLOOKUP(AH252,'[1]Parámetros Paula V'!$B$38:$D$41,2,0)," ")</f>
        <v>80</v>
      </c>
      <c r="AJ252" s="30" t="s">
        <v>43</v>
      </c>
      <c r="AK252" s="30">
        <f>IFERROR(VLOOKUP(AJ252,'[1]Parámetros Paula V'!$B$43:$D$45,2,0)," ")</f>
        <v>80</v>
      </c>
      <c r="AL252" s="30" t="s">
        <v>38</v>
      </c>
      <c r="AM252" s="30">
        <f>IFERROR(VLOOKUP(AL252,'[1]Parámetros Paula V'!$B$46:$D$50,2,0)," ")</f>
        <v>100</v>
      </c>
      <c r="AN252" s="30">
        <f>IFERROR(IF(Q252="No",20,(AE252*'[1]Parámetros Paula V'!$D$29)+(AG252*'[1]Parámetros Paula V'!$D$34)+(AI252*'[1]Parámetros Paula V'!$D$38)+(AK252*'[1]Parámetros Paula V'!$D$43)+(AM252*'[1]Parámetros Paula V'!$D$49))," ")</f>
        <v>77.5</v>
      </c>
      <c r="AO252" s="30">
        <f t="shared" si="7"/>
        <v>83.5</v>
      </c>
      <c r="AP252" s="28" t="str">
        <f>IF(AO252=" "," ",IF(AO252&lt;='[1]Parámetros Paula V'!$C$53,'[1]Parámetros Paula V'!$A$53,IF(AO252&lt;='[1]Parámetros Paula V'!$C$54,'[1]Parámetros Paula V'!$A$54,IF(AO252&lt;='[1]Parámetros Paula V'!$C$55,'[1]Parámetros Paula V'!$A$55,IF(AO252&lt;='[1]Parámetros Paula V'!$C$56,'[1]Parámetros Paula V'!$A$56,'[1]Parámetros Paula V'!$A$57)))))</f>
        <v>El control es óptimo, efectivo, eficiente, económicamente viable y ejecutándose adecuadamente.</v>
      </c>
      <c r="AQ252" s="31"/>
      <c r="AR252" s="32"/>
      <c r="AS252" s="32"/>
      <c r="AT252" s="31" t="s">
        <v>564</v>
      </c>
    </row>
    <row r="253" spans="1:46" ht="85.5" x14ac:dyDescent="0.2">
      <c r="A253" s="2" t="s">
        <v>555</v>
      </c>
      <c r="B253" s="28" t="s">
        <v>556</v>
      </c>
      <c r="C253" s="33" t="s">
        <v>114</v>
      </c>
      <c r="D253" s="34">
        <v>45481</v>
      </c>
      <c r="E253" s="28">
        <v>4</v>
      </c>
      <c r="F253" s="28" t="str">
        <f>VLOOKUP(E253,[1]Áreas!$D$1:$E$6,2,0)</f>
        <v>Probable</v>
      </c>
      <c r="G253" s="28">
        <v>20</v>
      </c>
      <c r="H253" s="28" t="str">
        <f>VLOOKUP(G253,[1]Áreas!$I$1:$J$6,2,0)</f>
        <v>Severo</v>
      </c>
      <c r="I253" s="28">
        <f t="shared" si="6"/>
        <v>80</v>
      </c>
      <c r="J253" s="28" t="str">
        <f>IFERROR(VLOOKUP(CONCATENATE(F253,H253),[1]Áreas!$E$8:$F$33,2,0)," ")</f>
        <v>Extremo</v>
      </c>
      <c r="K253" s="28" t="s">
        <v>565</v>
      </c>
      <c r="L253" s="28" t="s">
        <v>63</v>
      </c>
      <c r="M253" s="28" t="s">
        <v>115</v>
      </c>
      <c r="N253" s="28" t="s">
        <v>116</v>
      </c>
      <c r="O253" s="28" t="s">
        <v>37</v>
      </c>
      <c r="P253" s="30">
        <f>IFERROR(VLOOKUP(O253,'[1]Parámetros Paula V'!$B$2:$D$6,2,0)," ")</f>
        <v>80</v>
      </c>
      <c r="Q253" s="30" t="s">
        <v>38</v>
      </c>
      <c r="R253" s="30">
        <f>IFERROR(VLOOKUP(Q253,'[1]Parámetros Paula V'!$B$7:$D$8,2,0)," ")</f>
        <v>100</v>
      </c>
      <c r="S253" s="30" t="s">
        <v>47</v>
      </c>
      <c r="T253" s="30">
        <f>IFERROR(VLOOKUP(S253,'[1]Parámetros Paula V'!$B$9:$D$10,2,0)," ")</f>
        <v>100</v>
      </c>
      <c r="U253" s="30" t="s">
        <v>38</v>
      </c>
      <c r="V253" s="30">
        <f>IFERROR(VLOOKUP(U253,'[1]Parámetros Paula V'!$B$11:$D$12,2,0)," ")</f>
        <v>100</v>
      </c>
      <c r="W253" s="30" t="s">
        <v>38</v>
      </c>
      <c r="X253" s="30">
        <f>IFERROR(VLOOKUP(W253,'[1]Parámetros Paula V'!$B$13:$D$16,2,0)," ")</f>
        <v>100</v>
      </c>
      <c r="Y253" s="30">
        <f>IFERROR((R253*'[1]Parámetros Paula V'!$D$7)+(T253*'[1]Parámetros Paula V'!$D$9)+(V253*'[1]Parámetros Paula V'!$D$11)+(X253*'[1]Parámetros Paula V'!$D$13)," ")</f>
        <v>100</v>
      </c>
      <c r="Z253" s="30" t="s">
        <v>38</v>
      </c>
      <c r="AA253" s="30">
        <f>IFERROR(VLOOKUP(Z253,'[1]Parámetros Paula V'!$B$18:$D$20,2,0)," ")</f>
        <v>100</v>
      </c>
      <c r="AB253" s="30" t="s">
        <v>39</v>
      </c>
      <c r="AC253" s="30">
        <f>IFERROR(IF(Q253="No",20,VLOOKUP(AB253,'[1]Parámetros Paula V'!$B$23:$D$27,2,0))," ")</f>
        <v>100</v>
      </c>
      <c r="AD253" s="30" t="s">
        <v>40</v>
      </c>
      <c r="AE253" s="30">
        <f>IFERROR(VLOOKUP(AD253,'[1]Parámetros Paula V'!$B$29:$D$31,2,0)," ")</f>
        <v>80</v>
      </c>
      <c r="AF253" s="30" t="s">
        <v>41</v>
      </c>
      <c r="AG253" s="30">
        <f>IFERROR(VLOOKUP(AF253,'[1]Parámetros Paula V'!$B$34:$D$36,2,0)," ")</f>
        <v>40</v>
      </c>
      <c r="AH253" s="30" t="s">
        <v>50</v>
      </c>
      <c r="AI253" s="30">
        <f>IFERROR(VLOOKUP(AH253,'[1]Parámetros Paula V'!$B$38:$D$41,2,0)," ")</f>
        <v>40</v>
      </c>
      <c r="AJ253" s="30" t="s">
        <v>43</v>
      </c>
      <c r="AK253" s="30">
        <f>IFERROR(VLOOKUP(AJ253,'[1]Parámetros Paula V'!$B$43:$D$45,2,0)," ")</f>
        <v>80</v>
      </c>
      <c r="AL253" s="30" t="s">
        <v>38</v>
      </c>
      <c r="AM253" s="30">
        <f>IFERROR(VLOOKUP(AL253,'[1]Parámetros Paula V'!$B$46:$D$50,2,0)," ")</f>
        <v>100</v>
      </c>
      <c r="AN253" s="30">
        <f>IFERROR(IF(Q253="No",20,(AE253*'[1]Parámetros Paula V'!$D$29)+(AG253*'[1]Parámetros Paula V'!$D$34)+(AI253*'[1]Parámetros Paula V'!$D$38)+(AK253*'[1]Parámetros Paula V'!$D$43)+(AM253*'[1]Parámetros Paula V'!$D$49))," ")</f>
        <v>69</v>
      </c>
      <c r="AO253" s="30">
        <f t="shared" si="7"/>
        <v>89.8</v>
      </c>
      <c r="AP253" s="28" t="str">
        <f>IF(AO253=" "," ",IF(AO253&lt;='[1]Parámetros Paula V'!$C$53,'[1]Parámetros Paula V'!$A$53,IF(AO253&lt;='[1]Parámetros Paula V'!$C$54,'[1]Parámetros Paula V'!$A$54,IF(AO253&lt;='[1]Parámetros Paula V'!$C$55,'[1]Parámetros Paula V'!$A$55,IF(AO253&lt;='[1]Parámetros Paula V'!$C$56,'[1]Parámetros Paula V'!$A$56,'[1]Parámetros Paula V'!$A$57)))))</f>
        <v>El control es óptimo, efectivo, eficiente, económicamente viable y ejecutándose adecuadamente.</v>
      </c>
      <c r="AQ253" s="31"/>
      <c r="AR253" s="32"/>
      <c r="AS253" s="32"/>
      <c r="AT253" s="31" t="s">
        <v>908</v>
      </c>
    </row>
    <row r="254" spans="1:46" ht="85.5" x14ac:dyDescent="0.2">
      <c r="A254" s="2" t="s">
        <v>555</v>
      </c>
      <c r="B254" s="28" t="s">
        <v>556</v>
      </c>
      <c r="C254" s="33" t="s">
        <v>152</v>
      </c>
      <c r="D254" s="34">
        <v>45460</v>
      </c>
      <c r="E254" s="28">
        <v>4</v>
      </c>
      <c r="F254" s="28" t="str">
        <f>VLOOKUP(E254,[1]Áreas!$D$1:$E$6,2,0)</f>
        <v>Probable</v>
      </c>
      <c r="G254" s="28">
        <v>20</v>
      </c>
      <c r="H254" s="28" t="str">
        <f>VLOOKUP(G254,[1]Áreas!$I$1:$J$6,2,0)</f>
        <v>Severo</v>
      </c>
      <c r="I254" s="28">
        <f t="shared" si="6"/>
        <v>80</v>
      </c>
      <c r="J254" s="28" t="str">
        <f>IFERROR(VLOOKUP(CONCATENATE(F254,H254),[1]Áreas!$E$8:$F$33,2,0)," ")</f>
        <v>Extremo</v>
      </c>
      <c r="K254" s="28" t="s">
        <v>566</v>
      </c>
      <c r="L254" s="28" t="s">
        <v>63</v>
      </c>
      <c r="M254" s="28" t="s">
        <v>115</v>
      </c>
      <c r="N254" s="28" t="s">
        <v>152</v>
      </c>
      <c r="O254" s="28" t="s">
        <v>58</v>
      </c>
      <c r="P254" s="30">
        <f>IFERROR(VLOOKUP(O254,'[1]Parámetros Paula V'!$B$2:$D$6,2,0)," ")</f>
        <v>100</v>
      </c>
      <c r="Q254" s="30" t="s">
        <v>38</v>
      </c>
      <c r="R254" s="30">
        <f>IFERROR(VLOOKUP(Q254,'[1]Parámetros Paula V'!$B$7:$D$8,2,0)," ")</f>
        <v>100</v>
      </c>
      <c r="S254" s="30" t="s">
        <v>38</v>
      </c>
      <c r="T254" s="30">
        <f>IFERROR(VLOOKUP(S254,'[1]Parámetros Paula V'!$B$9:$D$10,2,0)," ")</f>
        <v>20</v>
      </c>
      <c r="U254" s="30" t="s">
        <v>38</v>
      </c>
      <c r="V254" s="30">
        <f>IFERROR(VLOOKUP(U254,'[1]Parámetros Paula V'!$B$11:$D$12,2,0)," ")</f>
        <v>100</v>
      </c>
      <c r="W254" s="30" t="s">
        <v>38</v>
      </c>
      <c r="X254" s="30">
        <f>IFERROR(VLOOKUP(W254,'[1]Parámetros Paula V'!$B$13:$D$16,2,0)," ")</f>
        <v>100</v>
      </c>
      <c r="Y254" s="30">
        <f>IFERROR((R254*'[1]Parámetros Paula V'!$D$7)+(T254*'[1]Parámetros Paula V'!$D$9)+(V254*'[1]Parámetros Paula V'!$D$11)+(X254*'[1]Parámetros Paula V'!$D$13)," ")</f>
        <v>72</v>
      </c>
      <c r="Z254" s="30" t="s">
        <v>38</v>
      </c>
      <c r="AA254" s="30">
        <f>IFERROR(VLOOKUP(Z254,'[1]Parámetros Paula V'!$B$18:$D$20,2,0)," ")</f>
        <v>100</v>
      </c>
      <c r="AB254" s="30" t="s">
        <v>39</v>
      </c>
      <c r="AC254" s="30">
        <f>IFERROR(IF(Q254="No",20,VLOOKUP(AB254,'[1]Parámetros Paula V'!$B$23:$D$27,2,0))," ")</f>
        <v>100</v>
      </c>
      <c r="AD254" s="30" t="s">
        <v>40</v>
      </c>
      <c r="AE254" s="30">
        <f>IFERROR(VLOOKUP(AD254,'[1]Parámetros Paula V'!$B$29:$D$31,2,0)," ")</f>
        <v>80</v>
      </c>
      <c r="AF254" s="30" t="s">
        <v>41</v>
      </c>
      <c r="AG254" s="30">
        <f>IFERROR(VLOOKUP(AF254,'[1]Parámetros Paula V'!$B$34:$D$36,2,0)," ")</f>
        <v>40</v>
      </c>
      <c r="AH254" s="30" t="s">
        <v>42</v>
      </c>
      <c r="AI254" s="30">
        <f>IFERROR(VLOOKUP(AH254,'[1]Parámetros Paula V'!$B$38:$D$41,2,0)," ")</f>
        <v>80</v>
      </c>
      <c r="AJ254" s="30" t="s">
        <v>43</v>
      </c>
      <c r="AK254" s="30">
        <f>IFERROR(VLOOKUP(AJ254,'[1]Parámetros Paula V'!$B$43:$D$45,2,0)," ")</f>
        <v>80</v>
      </c>
      <c r="AL254" s="30" t="s">
        <v>38</v>
      </c>
      <c r="AM254" s="30">
        <f>IFERROR(VLOOKUP(AL254,'[1]Parámetros Paula V'!$B$46:$D$50,2,0)," ")</f>
        <v>100</v>
      </c>
      <c r="AN254" s="30">
        <f>IFERROR(IF(Q254="No",20,(AE254*'[1]Parámetros Paula V'!$D$29)+(AG254*'[1]Parámetros Paula V'!$D$34)+(AI254*'[1]Parámetros Paula V'!$D$38)+(AK254*'[1]Parámetros Paula V'!$D$43)+(AM254*'[1]Parámetros Paula V'!$D$49))," ")</f>
        <v>79</v>
      </c>
      <c r="AO254" s="30">
        <f t="shared" si="7"/>
        <v>90.2</v>
      </c>
      <c r="AP254" s="28" t="str">
        <f>IF(AO254=" "," ",IF(AO254&lt;='[1]Parámetros Paula V'!$C$53,'[1]Parámetros Paula V'!$A$53,IF(AO254&lt;='[1]Parámetros Paula V'!$C$54,'[1]Parámetros Paula V'!$A$54,IF(AO254&lt;='[1]Parámetros Paula V'!$C$55,'[1]Parámetros Paula V'!$A$55,IF(AO254&lt;='[1]Parámetros Paula V'!$C$56,'[1]Parámetros Paula V'!$A$56,'[1]Parámetros Paula V'!$A$57)))))</f>
        <v>El control es óptimo, efectivo, eficiente, económicamente viable y ejecutándose adecuadamente.</v>
      </c>
      <c r="AQ254" s="31"/>
      <c r="AR254" s="32"/>
      <c r="AS254" s="32"/>
      <c r="AT254" s="31" t="s">
        <v>401</v>
      </c>
    </row>
    <row r="255" spans="1:46" ht="85.5" x14ac:dyDescent="0.2">
      <c r="A255" s="2" t="s">
        <v>555</v>
      </c>
      <c r="B255" s="28" t="s">
        <v>556</v>
      </c>
      <c r="C255" s="33" t="s">
        <v>152</v>
      </c>
      <c r="D255" s="34">
        <v>45460</v>
      </c>
      <c r="E255" s="28">
        <v>4</v>
      </c>
      <c r="F255" s="28" t="str">
        <f>VLOOKUP(E255,[1]Áreas!$D$1:$E$6,2,0)</f>
        <v>Probable</v>
      </c>
      <c r="G255" s="28">
        <v>20</v>
      </c>
      <c r="H255" s="28" t="str">
        <f>VLOOKUP(G255,[1]Áreas!$I$1:$J$6,2,0)</f>
        <v>Severo</v>
      </c>
      <c r="I255" s="28">
        <f t="shared" si="6"/>
        <v>80</v>
      </c>
      <c r="J255" s="28" t="str">
        <f>IFERROR(VLOOKUP(CONCATENATE(F255,H255),[1]Áreas!$E$8:$F$33,2,0)," ")</f>
        <v>Extremo</v>
      </c>
      <c r="K255" s="28" t="s">
        <v>774</v>
      </c>
      <c r="L255" s="28" t="s">
        <v>63</v>
      </c>
      <c r="M255" s="28" t="s">
        <v>115</v>
      </c>
      <c r="N255" s="28" t="s">
        <v>152</v>
      </c>
      <c r="O255" s="28" t="s">
        <v>46</v>
      </c>
      <c r="P255" s="30">
        <f>IFERROR(VLOOKUP(O255,'[1]Parámetros Paula V'!$B$2:$D$6,2,0)," ")</f>
        <v>60</v>
      </c>
      <c r="Q255" s="30" t="s">
        <v>38</v>
      </c>
      <c r="R255" s="30">
        <f>IFERROR(VLOOKUP(Q255,'[1]Parámetros Paula V'!$B$7:$D$8,2,0)," ")</f>
        <v>100</v>
      </c>
      <c r="S255" s="30" t="s">
        <v>38</v>
      </c>
      <c r="T255" s="30">
        <f>IFERROR(VLOOKUP(S255,'[1]Parámetros Paula V'!$B$9:$D$10,2,0)," ")</f>
        <v>20</v>
      </c>
      <c r="U255" s="30" t="s">
        <v>38</v>
      </c>
      <c r="V255" s="30">
        <f>IFERROR(VLOOKUP(U255,'[1]Parámetros Paula V'!$B$11:$D$12,2,0)," ")</f>
        <v>100</v>
      </c>
      <c r="W255" s="30" t="s">
        <v>38</v>
      </c>
      <c r="X255" s="30">
        <f>IFERROR(VLOOKUP(W255,'[1]Parámetros Paula V'!$B$13:$D$16,2,0)," ")</f>
        <v>100</v>
      </c>
      <c r="Y255" s="30">
        <f>IFERROR((R255*'[1]Parámetros Paula V'!$D$7)+(T255*'[1]Parámetros Paula V'!$D$9)+(V255*'[1]Parámetros Paula V'!$D$11)+(X255*'[1]Parámetros Paula V'!$D$13)," ")</f>
        <v>72</v>
      </c>
      <c r="Z255" s="30" t="s">
        <v>38</v>
      </c>
      <c r="AA255" s="30">
        <f>IFERROR(VLOOKUP(Z255,'[1]Parámetros Paula V'!$B$18:$D$20,2,0)," ")</f>
        <v>100</v>
      </c>
      <c r="AB255" s="30" t="s">
        <v>39</v>
      </c>
      <c r="AC255" s="30">
        <f>IFERROR(IF(Q255="No",20,VLOOKUP(AB255,'[1]Parámetros Paula V'!$B$23:$D$27,2,0))," ")</f>
        <v>100</v>
      </c>
      <c r="AD255" s="30" t="s">
        <v>40</v>
      </c>
      <c r="AE255" s="30">
        <f>IFERROR(VLOOKUP(AD255,'[1]Parámetros Paula V'!$B$29:$D$31,2,0)," ")</f>
        <v>80</v>
      </c>
      <c r="AF255" s="30" t="s">
        <v>41</v>
      </c>
      <c r="AG255" s="30">
        <f>IFERROR(VLOOKUP(AF255,'[1]Parámetros Paula V'!$B$34:$D$36,2,0)," ")</f>
        <v>40</v>
      </c>
      <c r="AH255" s="30" t="s">
        <v>42</v>
      </c>
      <c r="AI255" s="30">
        <f>IFERROR(VLOOKUP(AH255,'[1]Parámetros Paula V'!$B$38:$D$41,2,0)," ")</f>
        <v>80</v>
      </c>
      <c r="AJ255" s="30" t="s">
        <v>51</v>
      </c>
      <c r="AK255" s="30">
        <f>IFERROR(VLOOKUP(AJ255,'[1]Parámetros Paula V'!$B$43:$D$45,2,0)," ")</f>
        <v>100</v>
      </c>
      <c r="AL255" s="30" t="s">
        <v>38</v>
      </c>
      <c r="AM255" s="30">
        <f>IFERROR(VLOOKUP(AL255,'[1]Parámetros Paula V'!$B$46:$D$50,2,0)," ")</f>
        <v>100</v>
      </c>
      <c r="AN255" s="30">
        <f>IFERROR(IF(Q255="No",20,(AE255*'[1]Parámetros Paula V'!$D$29)+(AG255*'[1]Parámetros Paula V'!$D$34)+(AI255*'[1]Parámetros Paula V'!$D$38)+(AK255*'[1]Parámetros Paula V'!$D$43)+(AM255*'[1]Parámetros Paula V'!$D$49))," ")</f>
        <v>89</v>
      </c>
      <c r="AO255" s="30">
        <f t="shared" si="7"/>
        <v>84.2</v>
      </c>
      <c r="AP255" s="28" t="str">
        <f>IF(AO255=" "," ",IF(AO255&lt;='[1]Parámetros Paula V'!$C$53,'[1]Parámetros Paula V'!$A$53,IF(AO255&lt;='[1]Parámetros Paula V'!$C$54,'[1]Parámetros Paula V'!$A$54,IF(AO255&lt;='[1]Parámetros Paula V'!$C$55,'[1]Parámetros Paula V'!$A$55,IF(AO255&lt;='[1]Parámetros Paula V'!$C$56,'[1]Parámetros Paula V'!$A$56,'[1]Parámetros Paula V'!$A$57)))))</f>
        <v>El control es óptimo, efectivo, eficiente, económicamente viable y ejecutándose adecuadamente.</v>
      </c>
      <c r="AQ255" s="31"/>
      <c r="AR255" s="32"/>
      <c r="AS255" s="32"/>
      <c r="AT255" s="31" t="s">
        <v>909</v>
      </c>
    </row>
    <row r="256" spans="1:46" ht="128.25" x14ac:dyDescent="0.2">
      <c r="A256" s="2" t="s">
        <v>567</v>
      </c>
      <c r="B256" s="28" t="s">
        <v>568</v>
      </c>
      <c r="C256" s="33" t="s">
        <v>152</v>
      </c>
      <c r="D256" s="34">
        <v>45460</v>
      </c>
      <c r="E256" s="28">
        <v>4</v>
      </c>
      <c r="F256" s="28" t="str">
        <f>VLOOKUP(E256,[1]Áreas!$D$1:$E$6,2,0)</f>
        <v>Probable</v>
      </c>
      <c r="G256" s="28">
        <v>20</v>
      </c>
      <c r="H256" s="28" t="str">
        <f>VLOOKUP(G256,[1]Áreas!$I$1:$J$6,2,0)</f>
        <v>Severo</v>
      </c>
      <c r="I256" s="28">
        <f t="shared" si="6"/>
        <v>80</v>
      </c>
      <c r="J256" s="28" t="str">
        <f>IFERROR(VLOOKUP(CONCATENATE(F256,H256),[1]Áreas!$E$8:$F$33,2,0)," ")</f>
        <v>Extremo</v>
      </c>
      <c r="K256" s="28" t="s">
        <v>910</v>
      </c>
      <c r="L256" s="28" t="s">
        <v>63</v>
      </c>
      <c r="M256" s="28" t="s">
        <v>115</v>
      </c>
      <c r="N256" s="28" t="s">
        <v>152</v>
      </c>
      <c r="O256" s="28" t="s">
        <v>46</v>
      </c>
      <c r="P256" s="30">
        <f>IFERROR(VLOOKUP(O256,'[1]Parámetros Paula V'!$B$2:$D$6,2,0)," ")</f>
        <v>60</v>
      </c>
      <c r="Q256" s="30" t="s">
        <v>38</v>
      </c>
      <c r="R256" s="30">
        <f>IFERROR(VLOOKUP(Q256,'[1]Parámetros Paula V'!$B$7:$D$8,2,0)," ")</f>
        <v>100</v>
      </c>
      <c r="S256" s="30" t="s">
        <v>47</v>
      </c>
      <c r="T256" s="30">
        <f>IFERROR(VLOOKUP(S256,'[1]Parámetros Paula V'!$B$9:$D$10,2,0)," ")</f>
        <v>100</v>
      </c>
      <c r="U256" s="30" t="s">
        <v>38</v>
      </c>
      <c r="V256" s="30">
        <f>IFERROR(VLOOKUP(U256,'[1]Parámetros Paula V'!$B$11:$D$12,2,0)," ")</f>
        <v>100</v>
      </c>
      <c r="W256" s="30" t="s">
        <v>38</v>
      </c>
      <c r="X256" s="30">
        <f>IFERROR(VLOOKUP(W256,'[1]Parámetros Paula V'!$B$13:$D$16,2,0)," ")</f>
        <v>100</v>
      </c>
      <c r="Y256" s="30">
        <f>IFERROR((R256*'[1]Parámetros Paula V'!$D$7)+(T256*'[1]Parámetros Paula V'!$D$9)+(V256*'[1]Parámetros Paula V'!$D$11)+(X256*'[1]Parámetros Paula V'!$D$13)," ")</f>
        <v>100</v>
      </c>
      <c r="Z256" s="30" t="s">
        <v>38</v>
      </c>
      <c r="AA256" s="30">
        <f>IFERROR(VLOOKUP(Z256,'[1]Parámetros Paula V'!$B$18:$D$20,2,0)," ")</f>
        <v>100</v>
      </c>
      <c r="AB256" s="30" t="s">
        <v>39</v>
      </c>
      <c r="AC256" s="30">
        <f>IFERROR(IF(Q256="No",20,VLOOKUP(AB256,'[1]Parámetros Paula V'!$B$23:$D$27,2,0))," ")</f>
        <v>100</v>
      </c>
      <c r="AD256" s="30" t="s">
        <v>40</v>
      </c>
      <c r="AE256" s="30">
        <f>IFERROR(VLOOKUP(AD256,'[1]Parámetros Paula V'!$B$29:$D$31,2,0)," ")</f>
        <v>80</v>
      </c>
      <c r="AF256" s="30" t="s">
        <v>41</v>
      </c>
      <c r="AG256" s="30">
        <f>IFERROR(VLOOKUP(AF256,'[1]Parámetros Paula V'!$B$34:$D$36,2,0)," ")</f>
        <v>40</v>
      </c>
      <c r="AH256" s="30" t="s">
        <v>42</v>
      </c>
      <c r="AI256" s="30">
        <f>IFERROR(VLOOKUP(AH256,'[1]Parámetros Paula V'!$B$38:$D$41,2,0)," ")</f>
        <v>80</v>
      </c>
      <c r="AJ256" s="30" t="s">
        <v>43</v>
      </c>
      <c r="AK256" s="30">
        <f>IFERROR(VLOOKUP(AJ256,'[1]Parámetros Paula V'!$B$43:$D$45,2,0)," ")</f>
        <v>80</v>
      </c>
      <c r="AL256" s="30" t="s">
        <v>38</v>
      </c>
      <c r="AM256" s="30">
        <f>IFERROR(VLOOKUP(AL256,'[1]Parámetros Paula V'!$B$46:$D$50,2,0)," ")</f>
        <v>100</v>
      </c>
      <c r="AN256" s="30">
        <f>IFERROR(IF(Q256="No",20,(AE256*'[1]Parámetros Paula V'!$D$29)+(AG256*'[1]Parámetros Paula V'!$D$34)+(AI256*'[1]Parámetros Paula V'!$D$38)+(AK256*'[1]Parámetros Paula V'!$D$43)+(AM256*'[1]Parámetros Paula V'!$D$49))," ")</f>
        <v>79</v>
      </c>
      <c r="AO256" s="30">
        <f t="shared" si="7"/>
        <v>87.8</v>
      </c>
      <c r="AP256" s="28" t="str">
        <f>IF(AO256=" "," ",IF(AO256&lt;='[1]Parámetros Paula V'!$C$53,'[1]Parámetros Paula V'!$A$53,IF(AO256&lt;='[1]Parámetros Paula V'!$C$54,'[1]Parámetros Paula V'!$A$54,IF(AO256&lt;='[1]Parámetros Paula V'!$C$55,'[1]Parámetros Paula V'!$A$55,IF(AO256&lt;='[1]Parámetros Paula V'!$C$56,'[1]Parámetros Paula V'!$A$56,'[1]Parámetros Paula V'!$A$57)))))</f>
        <v>El control es óptimo, efectivo, eficiente, económicamente viable y ejecutándose adecuadamente.</v>
      </c>
      <c r="AQ256" s="31"/>
      <c r="AR256" s="32"/>
      <c r="AS256" s="32"/>
      <c r="AT256" s="31" t="s">
        <v>911</v>
      </c>
    </row>
    <row r="257" spans="1:46" ht="128.25" x14ac:dyDescent="0.2">
      <c r="A257" s="2" t="s">
        <v>567</v>
      </c>
      <c r="B257" s="28" t="s">
        <v>568</v>
      </c>
      <c r="C257" s="33" t="s">
        <v>480</v>
      </c>
      <c r="D257" s="34">
        <v>45469</v>
      </c>
      <c r="E257" s="28">
        <v>4</v>
      </c>
      <c r="F257" s="28" t="str">
        <f>VLOOKUP(E257,[1]Áreas!$D$1:$E$6,2,0)</f>
        <v>Probable</v>
      </c>
      <c r="G257" s="28">
        <v>20</v>
      </c>
      <c r="H257" s="28" t="str">
        <f>VLOOKUP(G257,[1]Áreas!$I$1:$J$6,2,0)</f>
        <v>Severo</v>
      </c>
      <c r="I257" s="28">
        <f t="shared" si="6"/>
        <v>80</v>
      </c>
      <c r="J257" s="28" t="str">
        <f>IFERROR(VLOOKUP(CONCATENATE(F257,H257),[1]Áreas!$E$8:$F$33,2,0)," ")</f>
        <v>Extremo</v>
      </c>
      <c r="K257" s="28" t="s">
        <v>912</v>
      </c>
      <c r="L257" s="28" t="s">
        <v>63</v>
      </c>
      <c r="M257" s="28" t="s">
        <v>480</v>
      </c>
      <c r="N257" s="28" t="s">
        <v>569</v>
      </c>
      <c r="O257" s="28" t="s">
        <v>58</v>
      </c>
      <c r="P257" s="30">
        <f>IFERROR(VLOOKUP(O257,'[1]Parámetros Paula V'!$B$2:$D$6,2,0)," ")</f>
        <v>100</v>
      </c>
      <c r="Q257" s="30" t="s">
        <v>38</v>
      </c>
      <c r="R257" s="30">
        <f>IFERROR(VLOOKUP(Q257,'[1]Parámetros Paula V'!$B$7:$D$8,2,0)," ")</f>
        <v>100</v>
      </c>
      <c r="S257" s="30" t="s">
        <v>38</v>
      </c>
      <c r="T257" s="30">
        <f>IFERROR(VLOOKUP(S257,'[1]Parámetros Paula V'!$B$9:$D$10,2,0)," ")</f>
        <v>20</v>
      </c>
      <c r="U257" s="30" t="s">
        <v>38</v>
      </c>
      <c r="V257" s="30">
        <f>IFERROR(VLOOKUP(U257,'[1]Parámetros Paula V'!$B$11:$D$12,2,0)," ")</f>
        <v>100</v>
      </c>
      <c r="W257" s="30" t="s">
        <v>38</v>
      </c>
      <c r="X257" s="30">
        <f>IFERROR(VLOOKUP(W257,'[1]Parámetros Paula V'!$B$13:$D$16,2,0)," ")</f>
        <v>100</v>
      </c>
      <c r="Y257" s="30">
        <f>IFERROR((R257*'[1]Parámetros Paula V'!$D$7)+(T257*'[1]Parámetros Paula V'!$D$9)+(V257*'[1]Parámetros Paula V'!$D$11)+(X257*'[1]Parámetros Paula V'!$D$13)," ")</f>
        <v>72</v>
      </c>
      <c r="Z257" s="30" t="s">
        <v>38</v>
      </c>
      <c r="AA257" s="30">
        <f>IFERROR(VLOOKUP(Z257,'[1]Parámetros Paula V'!$B$18:$D$20,2,0)," ")</f>
        <v>100</v>
      </c>
      <c r="AB257" s="30" t="s">
        <v>110</v>
      </c>
      <c r="AC257" s="30">
        <f>IFERROR(IF(Q257="No",20,VLOOKUP(AB257,'[1]Parámetros Paula V'!$B$23:$D$27,2,0))," ")</f>
        <v>80</v>
      </c>
      <c r="AD257" s="30" t="s">
        <v>40</v>
      </c>
      <c r="AE257" s="30">
        <f>IFERROR(VLOOKUP(AD257,'[1]Parámetros Paula V'!$B$29:$D$31,2,0)," ")</f>
        <v>80</v>
      </c>
      <c r="AF257" s="30" t="s">
        <v>41</v>
      </c>
      <c r="AG257" s="30">
        <f>IFERROR(VLOOKUP(AF257,'[1]Parámetros Paula V'!$B$34:$D$36,2,0)," ")</f>
        <v>40</v>
      </c>
      <c r="AH257" s="30" t="s">
        <v>42</v>
      </c>
      <c r="AI257" s="30">
        <f>IFERROR(VLOOKUP(AH257,'[1]Parámetros Paula V'!$B$38:$D$41,2,0)," ")</f>
        <v>80</v>
      </c>
      <c r="AJ257" s="30" t="s">
        <v>51</v>
      </c>
      <c r="AK257" s="30">
        <f>IFERROR(VLOOKUP(AJ257,'[1]Parámetros Paula V'!$B$43:$D$45,2,0)," ")</f>
        <v>100</v>
      </c>
      <c r="AL257" s="30" t="s">
        <v>38</v>
      </c>
      <c r="AM257" s="30">
        <f>IFERROR(VLOOKUP(AL257,'[1]Parámetros Paula V'!$B$46:$D$50,2,0)," ")</f>
        <v>100</v>
      </c>
      <c r="AN257" s="30">
        <f>IFERROR(IF(Q257="No",20,(AE257*'[1]Parámetros Paula V'!$D$29)+(AG257*'[1]Parámetros Paula V'!$D$34)+(AI257*'[1]Parámetros Paula V'!$D$38)+(AK257*'[1]Parámetros Paula V'!$D$43)+(AM257*'[1]Parámetros Paula V'!$D$49))," ")</f>
        <v>89</v>
      </c>
      <c r="AO257" s="30">
        <f t="shared" si="7"/>
        <v>88.2</v>
      </c>
      <c r="AP257" s="28" t="str">
        <f>IF(AO257=" "," ",IF(AO257&lt;='[1]Parámetros Paula V'!$C$53,'[1]Parámetros Paula V'!$A$53,IF(AO257&lt;='[1]Parámetros Paula V'!$C$54,'[1]Parámetros Paula V'!$A$54,IF(AO257&lt;='[1]Parámetros Paula V'!$C$55,'[1]Parámetros Paula V'!$A$55,IF(AO257&lt;='[1]Parámetros Paula V'!$C$56,'[1]Parámetros Paula V'!$A$56,'[1]Parámetros Paula V'!$A$57)))))</f>
        <v>El control es óptimo, efectivo, eficiente, económicamente viable y ejecutándose adecuadamente.</v>
      </c>
      <c r="AQ257" s="31"/>
      <c r="AR257" s="32"/>
      <c r="AS257" s="32"/>
      <c r="AT257" s="31" t="s">
        <v>913</v>
      </c>
    </row>
    <row r="258" spans="1:46" ht="128.25" x14ac:dyDescent="0.2">
      <c r="A258" s="2" t="s">
        <v>567</v>
      </c>
      <c r="B258" s="28" t="s">
        <v>568</v>
      </c>
      <c r="C258" s="28" t="s">
        <v>347</v>
      </c>
      <c r="D258" s="34">
        <v>45485</v>
      </c>
      <c r="E258" s="28">
        <v>4</v>
      </c>
      <c r="F258" s="28" t="str">
        <f>VLOOKUP(E258,[1]Áreas!$D$1:$E$6,2,0)</f>
        <v>Probable</v>
      </c>
      <c r="G258" s="28">
        <v>20</v>
      </c>
      <c r="H258" s="28" t="str">
        <f>VLOOKUP(G258,[1]Áreas!$I$1:$J$6,2,0)</f>
        <v>Severo</v>
      </c>
      <c r="I258" s="28">
        <f t="shared" si="6"/>
        <v>80</v>
      </c>
      <c r="J258" s="28" t="str">
        <f>IFERROR(VLOOKUP(CONCATENATE(F258,H258),[1]Áreas!$E$8:$F$33,2,0)," ")</f>
        <v>Extremo</v>
      </c>
      <c r="K258" s="28" t="s">
        <v>914</v>
      </c>
      <c r="L258" s="28" t="s">
        <v>63</v>
      </c>
      <c r="M258" s="28" t="s">
        <v>115</v>
      </c>
      <c r="N258" s="28" t="s">
        <v>347</v>
      </c>
      <c r="O258" s="28" t="s">
        <v>37</v>
      </c>
      <c r="P258" s="30">
        <f>IFERROR(VLOOKUP(O258,'[1]Parámetros Paula V'!$B$2:$D$6,2,0)," ")</f>
        <v>80</v>
      </c>
      <c r="Q258" s="30" t="s">
        <v>38</v>
      </c>
      <c r="R258" s="30">
        <f>IFERROR(VLOOKUP(Q258,'[1]Parámetros Paula V'!$B$7:$D$8,2,0)," ")</f>
        <v>100</v>
      </c>
      <c r="S258" s="30" t="s">
        <v>47</v>
      </c>
      <c r="T258" s="30">
        <f>IFERROR(VLOOKUP(S258,'[1]Parámetros Paula V'!$B$9:$D$10,2,0)," ")</f>
        <v>100</v>
      </c>
      <c r="U258" s="30" t="s">
        <v>38</v>
      </c>
      <c r="V258" s="30">
        <f>IFERROR(VLOOKUP(U258,'[1]Parámetros Paula V'!$B$11:$D$12,2,0)," ")</f>
        <v>100</v>
      </c>
      <c r="W258" s="30" t="s">
        <v>48</v>
      </c>
      <c r="X258" s="30">
        <f>IFERROR(VLOOKUP(W258,'[1]Parámetros Paula V'!$B$13:$D$16,2,0)," ")</f>
        <v>40</v>
      </c>
      <c r="Y258" s="30">
        <f>IFERROR((R258*'[1]Parámetros Paula V'!$D$7)+(T258*'[1]Parámetros Paula V'!$D$9)+(V258*'[1]Parámetros Paula V'!$D$11)+(X258*'[1]Parámetros Paula V'!$D$13)," ")</f>
        <v>85</v>
      </c>
      <c r="Z258" s="30" t="s">
        <v>38</v>
      </c>
      <c r="AA258" s="30">
        <f>IFERROR(VLOOKUP(Z258,'[1]Parámetros Paula V'!$B$18:$D$20,2,0)," ")</f>
        <v>100</v>
      </c>
      <c r="AB258" s="30" t="s">
        <v>39</v>
      </c>
      <c r="AC258" s="30">
        <f>IFERROR(IF(Q258="No",20,VLOOKUP(AB258,'[1]Parámetros Paula V'!$B$23:$D$27,2,0))," ")</f>
        <v>100</v>
      </c>
      <c r="AD258" s="30" t="s">
        <v>40</v>
      </c>
      <c r="AE258" s="30">
        <f>IFERROR(VLOOKUP(AD258,'[1]Parámetros Paula V'!$B$29:$D$31,2,0)," ")</f>
        <v>80</v>
      </c>
      <c r="AF258" s="30" t="s">
        <v>41</v>
      </c>
      <c r="AG258" s="30">
        <f>IFERROR(VLOOKUP(AF258,'[1]Parámetros Paula V'!$B$34:$D$36,2,0)," ")</f>
        <v>40</v>
      </c>
      <c r="AH258" s="30" t="s">
        <v>50</v>
      </c>
      <c r="AI258" s="30">
        <f>IFERROR(VLOOKUP(AH258,'[1]Parámetros Paula V'!$B$38:$D$41,2,0)," ")</f>
        <v>40</v>
      </c>
      <c r="AJ258" s="30" t="s">
        <v>51</v>
      </c>
      <c r="AK258" s="30">
        <f>IFERROR(VLOOKUP(AJ258,'[1]Parámetros Paula V'!$B$43:$D$45,2,0)," ")</f>
        <v>100</v>
      </c>
      <c r="AL258" s="30" t="s">
        <v>47</v>
      </c>
      <c r="AM258" s="30">
        <f>IFERROR(VLOOKUP(AL258,'[1]Parámetros Paula V'!$B$46:$D$50,2,0)," ")</f>
        <v>20</v>
      </c>
      <c r="AN258" s="30">
        <f>IFERROR(IF(Q258="No",20,(AE258*'[1]Parámetros Paula V'!$D$29)+(AG258*'[1]Parámetros Paula V'!$D$34)+(AI258*'[1]Parámetros Paula V'!$D$38)+(AK258*'[1]Parámetros Paula V'!$D$43)+(AM258*'[1]Parámetros Paula V'!$D$49))," ")</f>
        <v>71</v>
      </c>
      <c r="AO258" s="30">
        <f t="shared" si="7"/>
        <v>87.2</v>
      </c>
      <c r="AP258" s="28" t="str">
        <f>IF(AO258=" "," ",IF(AO258&lt;='[1]Parámetros Paula V'!$C$53,'[1]Parámetros Paula V'!$A$53,IF(AO258&lt;='[1]Parámetros Paula V'!$C$54,'[1]Parámetros Paula V'!$A$54,IF(AO258&lt;='[1]Parámetros Paula V'!$C$55,'[1]Parámetros Paula V'!$A$55,IF(AO258&lt;='[1]Parámetros Paula V'!$C$56,'[1]Parámetros Paula V'!$A$56,'[1]Parámetros Paula V'!$A$57)))))</f>
        <v>El control es óptimo, efectivo, eficiente, económicamente viable y ejecutándose adecuadamente.</v>
      </c>
      <c r="AQ258" s="31"/>
      <c r="AR258" s="32"/>
      <c r="AS258" s="32"/>
      <c r="AT258" s="31" t="s">
        <v>570</v>
      </c>
    </row>
    <row r="259" spans="1:46" ht="128.25" x14ac:dyDescent="0.2">
      <c r="A259" s="2" t="s">
        <v>567</v>
      </c>
      <c r="B259" s="28" t="s">
        <v>568</v>
      </c>
      <c r="C259" s="33" t="s">
        <v>152</v>
      </c>
      <c r="D259" s="34">
        <v>45460</v>
      </c>
      <c r="E259" s="28">
        <v>4</v>
      </c>
      <c r="F259" s="28" t="str">
        <f>VLOOKUP(E259,[1]Áreas!$D$1:$E$6,2,0)</f>
        <v>Probable</v>
      </c>
      <c r="G259" s="28">
        <v>20</v>
      </c>
      <c r="H259" s="28" t="str">
        <f>VLOOKUP(G259,[1]Áreas!$I$1:$J$6,2,0)</f>
        <v>Severo</v>
      </c>
      <c r="I259" s="28">
        <f t="shared" si="6"/>
        <v>80</v>
      </c>
      <c r="J259" s="28" t="str">
        <f>IFERROR(VLOOKUP(CONCATENATE(F259,H259),[1]Áreas!$E$8:$F$33,2,0)," ")</f>
        <v>Extremo</v>
      </c>
      <c r="K259" s="28" t="s">
        <v>155</v>
      </c>
      <c r="L259" s="28" t="s">
        <v>63</v>
      </c>
      <c r="M259" s="28" t="s">
        <v>115</v>
      </c>
      <c r="N259" s="28" t="s">
        <v>152</v>
      </c>
      <c r="O259" s="28" t="s">
        <v>46</v>
      </c>
      <c r="P259" s="30">
        <f>IFERROR(VLOOKUP(O259,'[1]Parámetros Paula V'!$B$2:$D$6,2,0)," ")</f>
        <v>60</v>
      </c>
      <c r="Q259" s="30" t="s">
        <v>38</v>
      </c>
      <c r="R259" s="30">
        <f>IFERROR(VLOOKUP(Q259,'[1]Parámetros Paula V'!$B$7:$D$8,2,0)," ")</f>
        <v>100</v>
      </c>
      <c r="S259" s="30" t="s">
        <v>38</v>
      </c>
      <c r="T259" s="30">
        <f>IFERROR(VLOOKUP(S259,'[1]Parámetros Paula V'!$B$9:$D$10,2,0)," ")</f>
        <v>20</v>
      </c>
      <c r="U259" s="30" t="s">
        <v>38</v>
      </c>
      <c r="V259" s="30">
        <f>IFERROR(VLOOKUP(U259,'[1]Parámetros Paula V'!$B$11:$D$12,2,0)," ")</f>
        <v>100</v>
      </c>
      <c r="W259" s="30" t="s">
        <v>38</v>
      </c>
      <c r="X259" s="30">
        <f>IFERROR(VLOOKUP(W259,'[1]Parámetros Paula V'!$B$13:$D$16,2,0)," ")</f>
        <v>100</v>
      </c>
      <c r="Y259" s="30">
        <f>IFERROR((R259*'[1]Parámetros Paula V'!$D$7)+(T259*'[1]Parámetros Paula V'!$D$9)+(V259*'[1]Parámetros Paula V'!$D$11)+(X259*'[1]Parámetros Paula V'!$D$13)," ")</f>
        <v>72</v>
      </c>
      <c r="Z259" s="30" t="s">
        <v>38</v>
      </c>
      <c r="AA259" s="30">
        <f>IFERROR(VLOOKUP(Z259,'[1]Parámetros Paula V'!$B$18:$D$20,2,0)," ")</f>
        <v>100</v>
      </c>
      <c r="AB259" s="30" t="s">
        <v>39</v>
      </c>
      <c r="AC259" s="30">
        <f>IFERROR(IF(Q259="No",20,VLOOKUP(AB259,'[1]Parámetros Paula V'!$B$23:$D$27,2,0))," ")</f>
        <v>100</v>
      </c>
      <c r="AD259" s="30" t="s">
        <v>40</v>
      </c>
      <c r="AE259" s="30">
        <f>IFERROR(VLOOKUP(AD259,'[1]Parámetros Paula V'!$B$29:$D$31,2,0)," ")</f>
        <v>80</v>
      </c>
      <c r="AF259" s="30" t="s">
        <v>41</v>
      </c>
      <c r="AG259" s="30">
        <f>IFERROR(VLOOKUP(AF259,'[1]Parámetros Paula V'!$B$34:$D$36,2,0)," ")</f>
        <v>40</v>
      </c>
      <c r="AH259" s="30" t="s">
        <v>42</v>
      </c>
      <c r="AI259" s="30">
        <f>IFERROR(VLOOKUP(AH259,'[1]Parámetros Paula V'!$B$38:$D$41,2,0)," ")</f>
        <v>80</v>
      </c>
      <c r="AJ259" s="30" t="s">
        <v>97</v>
      </c>
      <c r="AK259" s="30">
        <f>IFERROR(VLOOKUP(AJ259,'[1]Parámetros Paula V'!$B$43:$D$45,2,0)," ")</f>
        <v>40</v>
      </c>
      <c r="AL259" s="30" t="s">
        <v>38</v>
      </c>
      <c r="AM259" s="30">
        <f>IFERROR(VLOOKUP(AL259,'[1]Parámetros Paula V'!$B$46:$D$50,2,0)," ")</f>
        <v>100</v>
      </c>
      <c r="AN259" s="30">
        <f>IFERROR(IF(Q259="No",20,(AE259*'[1]Parámetros Paula V'!$D$29)+(AG259*'[1]Parámetros Paula V'!$D$34)+(AI259*'[1]Parámetros Paula V'!$D$38)+(AK259*'[1]Parámetros Paula V'!$D$43)+(AM259*'[1]Parámetros Paula V'!$D$49))," ")</f>
        <v>59</v>
      </c>
      <c r="AO259" s="30">
        <f t="shared" si="7"/>
        <v>78.2</v>
      </c>
      <c r="AP259" s="28" t="str">
        <f>IF(AO259=" "," ",IF(AO259&lt;='[1]Parámetros Paula V'!$C$53,'[1]Parámetros Paula V'!$A$53,IF(AO259&lt;='[1]Parámetros Paula V'!$C$54,'[1]Parámetros Paula V'!$A$54,IF(AO259&lt;='[1]Parámetros Paula V'!$C$55,'[1]Parámetros Paula V'!$A$55,IF(AO259&lt;='[1]Parámetros Paula V'!$C$56,'[1]Parámetros Paula V'!$A$56,'[1]Parámetros Paula V'!$A$57)))))</f>
        <v>El control está diseñado y ejecutándose adecuadamente, cumple con la mitigación del riesgo. Se debe establecer planes de mejora puntuales dirigidas a su mantenimiento</v>
      </c>
      <c r="AQ259" s="31"/>
      <c r="AR259" s="32"/>
      <c r="AS259" s="32"/>
      <c r="AT259" s="31" t="s">
        <v>571</v>
      </c>
    </row>
    <row r="260" spans="1:46" ht="128.25" x14ac:dyDescent="0.2">
      <c r="A260" s="2" t="s">
        <v>567</v>
      </c>
      <c r="B260" s="28" t="s">
        <v>568</v>
      </c>
      <c r="C260" s="33" t="s">
        <v>171</v>
      </c>
      <c r="D260" s="34">
        <v>45462</v>
      </c>
      <c r="E260" s="28">
        <v>4</v>
      </c>
      <c r="F260" s="28" t="str">
        <f>VLOOKUP(E260,[1]Áreas!$D$1:$E$6,2,0)</f>
        <v>Probable</v>
      </c>
      <c r="G260" s="28">
        <v>20</v>
      </c>
      <c r="H260" s="28" t="str">
        <f>VLOOKUP(G260,[1]Áreas!$I$1:$J$6,2,0)</f>
        <v>Severo</v>
      </c>
      <c r="I260" s="28">
        <f t="shared" ref="I260:I308" si="8">+E260*G260</f>
        <v>80</v>
      </c>
      <c r="J260" s="28" t="str">
        <f>IFERROR(VLOOKUP(CONCATENATE(F260,H260),[1]Áreas!$E$8:$F$33,2,0)," ")</f>
        <v>Extremo</v>
      </c>
      <c r="K260" s="28" t="s">
        <v>915</v>
      </c>
      <c r="L260" s="28" t="s">
        <v>63</v>
      </c>
      <c r="M260" s="28" t="s">
        <v>115</v>
      </c>
      <c r="N260" s="28" t="s">
        <v>572</v>
      </c>
      <c r="O260" s="28" t="s">
        <v>37</v>
      </c>
      <c r="P260" s="30">
        <f>IFERROR(VLOOKUP(O260,'[1]Parámetros Paula V'!$B$2:$D$6,2,0)," ")</f>
        <v>80</v>
      </c>
      <c r="Q260" s="30" t="s">
        <v>38</v>
      </c>
      <c r="R260" s="30">
        <f>IFERROR(VLOOKUP(Q260,'[1]Parámetros Paula V'!$B$7:$D$8,2,0)," ")</f>
        <v>100</v>
      </c>
      <c r="S260" s="30" t="s">
        <v>38</v>
      </c>
      <c r="T260" s="30">
        <f>IFERROR(VLOOKUP(S260,'[1]Parámetros Paula V'!$B$9:$D$10,2,0)," ")</f>
        <v>20</v>
      </c>
      <c r="U260" s="30" t="s">
        <v>38</v>
      </c>
      <c r="V260" s="30">
        <f>IFERROR(VLOOKUP(U260,'[1]Parámetros Paula V'!$B$11:$D$12,2,0)," ")</f>
        <v>100</v>
      </c>
      <c r="W260" s="30" t="s">
        <v>48</v>
      </c>
      <c r="X260" s="30">
        <f>IFERROR(VLOOKUP(W260,'[1]Parámetros Paula V'!$B$13:$D$16,2,0)," ")</f>
        <v>40</v>
      </c>
      <c r="Y260" s="30">
        <f>IFERROR((R260*'[1]Parámetros Paula V'!$D$7)+(T260*'[1]Parámetros Paula V'!$D$9)+(V260*'[1]Parámetros Paula V'!$D$11)+(X260*'[1]Parámetros Paula V'!$D$13)," ")</f>
        <v>57</v>
      </c>
      <c r="Z260" s="30" t="s">
        <v>38</v>
      </c>
      <c r="AA260" s="30">
        <f>IFERROR(VLOOKUP(Z260,'[1]Parámetros Paula V'!$B$18:$D$20,2,0)," ")</f>
        <v>100</v>
      </c>
      <c r="AB260" s="30" t="s">
        <v>110</v>
      </c>
      <c r="AC260" s="30">
        <f>IFERROR(IF(Q260="No",20,VLOOKUP(AB260,'[1]Parámetros Paula V'!$B$23:$D$27,2,0))," ")</f>
        <v>80</v>
      </c>
      <c r="AD260" s="30" t="s">
        <v>40</v>
      </c>
      <c r="AE260" s="30">
        <f>IFERROR(VLOOKUP(AD260,'[1]Parámetros Paula V'!$B$29:$D$31,2,0)," ")</f>
        <v>80</v>
      </c>
      <c r="AF260" s="30" t="s">
        <v>41</v>
      </c>
      <c r="AG260" s="30">
        <f>IFERROR(VLOOKUP(AF260,'[1]Parámetros Paula V'!$B$34:$D$36,2,0)," ")</f>
        <v>40</v>
      </c>
      <c r="AH260" s="30" t="s">
        <v>42</v>
      </c>
      <c r="AI260" s="30">
        <f>IFERROR(VLOOKUP(AH260,'[1]Parámetros Paula V'!$B$38:$D$41,2,0)," ")</f>
        <v>80</v>
      </c>
      <c r="AJ260" s="30" t="s">
        <v>51</v>
      </c>
      <c r="AK260" s="30">
        <f>IFERROR(VLOOKUP(AJ260,'[1]Parámetros Paula V'!$B$43:$D$45,2,0)," ")</f>
        <v>100</v>
      </c>
      <c r="AL260" s="30" t="s">
        <v>38</v>
      </c>
      <c r="AM260" s="30">
        <f>IFERROR(VLOOKUP(AL260,'[1]Parámetros Paula V'!$B$46:$D$50,2,0)," ")</f>
        <v>100</v>
      </c>
      <c r="AN260" s="30">
        <f>IFERROR(IF(Q260="No",20,(AE260*'[1]Parámetros Paula V'!$D$29)+(AG260*'[1]Parámetros Paula V'!$D$34)+(AI260*'[1]Parámetros Paula V'!$D$38)+(AK260*'[1]Parámetros Paula V'!$D$43)+(AM260*'[1]Parámetros Paula V'!$D$49))," ")</f>
        <v>89</v>
      </c>
      <c r="AO260" s="30">
        <f t="shared" ref="AO260:AO308" si="9">IFERROR(AVERAGE(P260,Y260,AA260,AC260,AN260)," ")</f>
        <v>81.2</v>
      </c>
      <c r="AP260" s="28" t="str">
        <f>IF(AO260=" "," ",IF(AO260&lt;='[1]Parámetros Paula V'!$C$53,'[1]Parámetros Paula V'!$A$53,IF(AO260&lt;='[1]Parámetros Paula V'!$C$54,'[1]Parámetros Paula V'!$A$54,IF(AO260&lt;='[1]Parámetros Paula V'!$C$55,'[1]Parámetros Paula V'!$A$55,IF(AO260&lt;='[1]Parámetros Paula V'!$C$56,'[1]Parámetros Paula V'!$A$56,'[1]Parámetros Paula V'!$A$57)))))</f>
        <v>El control es óptimo, efectivo, eficiente, económicamente viable y ejecutándose adecuadamente.</v>
      </c>
      <c r="AQ260" s="31" t="s">
        <v>916</v>
      </c>
      <c r="AR260" s="32"/>
      <c r="AS260" s="32">
        <v>45565</v>
      </c>
      <c r="AT260" s="31" t="s">
        <v>573</v>
      </c>
    </row>
    <row r="261" spans="1:46" ht="128.25" x14ac:dyDescent="0.2">
      <c r="A261" s="2" t="s">
        <v>567</v>
      </c>
      <c r="B261" s="28" t="s">
        <v>568</v>
      </c>
      <c r="C261" s="33" t="s">
        <v>171</v>
      </c>
      <c r="D261" s="34">
        <v>45462</v>
      </c>
      <c r="E261" s="28">
        <v>4</v>
      </c>
      <c r="F261" s="28" t="str">
        <f>VLOOKUP(E261,[1]Áreas!$D$1:$E$6,2,0)</f>
        <v>Probable</v>
      </c>
      <c r="G261" s="28">
        <v>20</v>
      </c>
      <c r="H261" s="28" t="str">
        <f>VLOOKUP(G261,[1]Áreas!$I$1:$J$6,2,0)</f>
        <v>Severo</v>
      </c>
      <c r="I261" s="28">
        <f t="shared" si="8"/>
        <v>80</v>
      </c>
      <c r="J261" s="28" t="str">
        <f>IFERROR(VLOOKUP(CONCATENATE(F261,H261),[1]Áreas!$E$8:$F$33,2,0)," ")</f>
        <v>Extremo</v>
      </c>
      <c r="K261" s="28" t="s">
        <v>574</v>
      </c>
      <c r="L261" s="28" t="s">
        <v>63</v>
      </c>
      <c r="M261" s="28" t="s">
        <v>115</v>
      </c>
      <c r="N261" s="28" t="s">
        <v>575</v>
      </c>
      <c r="O261" s="28" t="s">
        <v>58</v>
      </c>
      <c r="P261" s="30">
        <f>IFERROR(VLOOKUP(O261,'[1]Parámetros Paula V'!$B$2:$D$6,2,0)," ")</f>
        <v>100</v>
      </c>
      <c r="Q261" s="30" t="s">
        <v>38</v>
      </c>
      <c r="R261" s="30">
        <f>IFERROR(VLOOKUP(Q261,'[1]Parámetros Paula V'!$B$7:$D$8,2,0)," ")</f>
        <v>100</v>
      </c>
      <c r="S261" s="30" t="s">
        <v>38</v>
      </c>
      <c r="T261" s="30">
        <f>IFERROR(VLOOKUP(S261,'[1]Parámetros Paula V'!$B$9:$D$10,2,0)," ")</f>
        <v>20</v>
      </c>
      <c r="U261" s="30" t="s">
        <v>38</v>
      </c>
      <c r="V261" s="30">
        <f>IFERROR(VLOOKUP(U261,'[1]Parámetros Paula V'!$B$11:$D$12,2,0)," ")</f>
        <v>100</v>
      </c>
      <c r="W261" s="30" t="s">
        <v>48</v>
      </c>
      <c r="X261" s="30">
        <f>IFERROR(VLOOKUP(W261,'[1]Parámetros Paula V'!$B$13:$D$16,2,0)," ")</f>
        <v>40</v>
      </c>
      <c r="Y261" s="30">
        <f>IFERROR((R261*'[1]Parámetros Paula V'!$D$7)+(T261*'[1]Parámetros Paula V'!$D$9)+(V261*'[1]Parámetros Paula V'!$D$11)+(X261*'[1]Parámetros Paula V'!$D$13)," ")</f>
        <v>57</v>
      </c>
      <c r="Z261" s="30" t="s">
        <v>38</v>
      </c>
      <c r="AA261" s="30">
        <f>IFERROR(VLOOKUP(Z261,'[1]Parámetros Paula V'!$B$18:$D$20,2,0)," ")</f>
        <v>100</v>
      </c>
      <c r="AB261" s="30" t="s">
        <v>39</v>
      </c>
      <c r="AC261" s="30">
        <f>IFERROR(IF(Q261="No",20,VLOOKUP(AB261,'[1]Parámetros Paula V'!$B$23:$D$27,2,0))," ")</f>
        <v>100</v>
      </c>
      <c r="AD261" s="30" t="s">
        <v>40</v>
      </c>
      <c r="AE261" s="30">
        <f>IFERROR(VLOOKUP(AD261,'[1]Parámetros Paula V'!$B$29:$D$31,2,0)," ")</f>
        <v>80</v>
      </c>
      <c r="AF261" s="30" t="s">
        <v>41</v>
      </c>
      <c r="AG261" s="30">
        <f>IFERROR(VLOOKUP(AF261,'[1]Parámetros Paula V'!$B$34:$D$36,2,0)," ")</f>
        <v>40</v>
      </c>
      <c r="AH261" s="30" t="s">
        <v>42</v>
      </c>
      <c r="AI261" s="30">
        <f>IFERROR(VLOOKUP(AH261,'[1]Parámetros Paula V'!$B$38:$D$41,2,0)," ")</f>
        <v>80</v>
      </c>
      <c r="AJ261" s="30" t="s">
        <v>51</v>
      </c>
      <c r="AK261" s="30">
        <f>IFERROR(VLOOKUP(AJ261,'[1]Parámetros Paula V'!$B$43:$D$45,2,0)," ")</f>
        <v>100</v>
      </c>
      <c r="AL261" s="30" t="s">
        <v>38</v>
      </c>
      <c r="AM261" s="30">
        <f>IFERROR(VLOOKUP(AL261,'[1]Parámetros Paula V'!$B$46:$D$50,2,0)," ")</f>
        <v>100</v>
      </c>
      <c r="AN261" s="30">
        <f>IFERROR(IF(Q261="No",20,(AE261*'[1]Parámetros Paula V'!$D$29)+(AG261*'[1]Parámetros Paula V'!$D$34)+(AI261*'[1]Parámetros Paula V'!$D$38)+(AK261*'[1]Parámetros Paula V'!$D$43)+(AM261*'[1]Parámetros Paula V'!$D$49))," ")</f>
        <v>89</v>
      </c>
      <c r="AO261" s="30">
        <f t="shared" si="9"/>
        <v>89.2</v>
      </c>
      <c r="AP261" s="28" t="str">
        <f>IF(AO261=" "," ",IF(AO261&lt;='[1]Parámetros Paula V'!$C$53,'[1]Parámetros Paula V'!$A$53,IF(AO261&lt;='[1]Parámetros Paula V'!$C$54,'[1]Parámetros Paula V'!$A$54,IF(AO261&lt;='[1]Parámetros Paula V'!$C$55,'[1]Parámetros Paula V'!$A$55,IF(AO261&lt;='[1]Parámetros Paula V'!$C$56,'[1]Parámetros Paula V'!$A$56,'[1]Parámetros Paula V'!$A$57)))))</f>
        <v>El control es óptimo, efectivo, eficiente, económicamente viable y ejecutándose adecuadamente.</v>
      </c>
      <c r="AQ261" s="31"/>
      <c r="AR261" s="32"/>
      <c r="AS261" s="32"/>
      <c r="AT261" s="31" t="s">
        <v>917</v>
      </c>
    </row>
    <row r="262" spans="1:46" ht="135" customHeight="1" x14ac:dyDescent="0.2">
      <c r="A262" s="2" t="s">
        <v>567</v>
      </c>
      <c r="B262" s="28" t="s">
        <v>568</v>
      </c>
      <c r="C262" s="28" t="s">
        <v>198</v>
      </c>
      <c r="D262" s="34">
        <v>45471</v>
      </c>
      <c r="E262" s="28">
        <v>4</v>
      </c>
      <c r="F262" s="28" t="str">
        <f>VLOOKUP(E262,[1]Áreas!$D$1:$E$6,2,0)</f>
        <v>Probable</v>
      </c>
      <c r="G262" s="28">
        <v>20</v>
      </c>
      <c r="H262" s="28" t="str">
        <f>VLOOKUP(G262,[1]Áreas!$I$1:$J$6,2,0)</f>
        <v>Severo</v>
      </c>
      <c r="I262" s="28">
        <f t="shared" si="8"/>
        <v>80</v>
      </c>
      <c r="J262" s="28" t="str">
        <f>IFERROR(VLOOKUP(CONCATENATE(F262,H262),[1]Áreas!$E$8:$F$33,2,0)," ")</f>
        <v>Extremo</v>
      </c>
      <c r="K262" s="28" t="s">
        <v>576</v>
      </c>
      <c r="L262" s="28" t="s">
        <v>63</v>
      </c>
      <c r="M262" s="28" t="s">
        <v>198</v>
      </c>
      <c r="N262" s="28" t="s">
        <v>577</v>
      </c>
      <c r="O262" s="28" t="s">
        <v>58</v>
      </c>
      <c r="P262" s="30">
        <f>IFERROR(VLOOKUP(O262,'[1]Parámetros Paula V'!$B$2:$D$6,2,0)," ")</f>
        <v>100</v>
      </c>
      <c r="Q262" s="30" t="s">
        <v>38</v>
      </c>
      <c r="R262" s="30">
        <f>IFERROR(VLOOKUP(Q262,'[1]Parámetros Paula V'!$B$7:$D$8,2,0)," ")</f>
        <v>100</v>
      </c>
      <c r="S262" s="30" t="s">
        <v>38</v>
      </c>
      <c r="T262" s="30">
        <f>IFERROR(VLOOKUP(S262,'[1]Parámetros Paula V'!$B$9:$D$10,2,0)," ")</f>
        <v>20</v>
      </c>
      <c r="U262" s="30" t="s">
        <v>38</v>
      </c>
      <c r="V262" s="30">
        <f>IFERROR(VLOOKUP(U262,'[1]Parámetros Paula V'!$B$11:$D$12,2,0)," ")</f>
        <v>100</v>
      </c>
      <c r="W262" s="30" t="s">
        <v>38</v>
      </c>
      <c r="X262" s="30">
        <f>IFERROR(VLOOKUP(W262,'[1]Parámetros Paula V'!$B$13:$D$16,2,0)," ")</f>
        <v>100</v>
      </c>
      <c r="Y262" s="30">
        <f>IFERROR((R262*'[1]Parámetros Paula V'!$D$7)+(T262*'[1]Parámetros Paula V'!$D$9)+(V262*'[1]Parámetros Paula V'!$D$11)+(X262*'[1]Parámetros Paula V'!$D$13)," ")</f>
        <v>72</v>
      </c>
      <c r="Z262" s="30" t="s">
        <v>38</v>
      </c>
      <c r="AA262" s="30">
        <f>IFERROR(VLOOKUP(Z262,'[1]Parámetros Paula V'!$B$18:$D$20,2,0)," ")</f>
        <v>100</v>
      </c>
      <c r="AB262" s="30" t="s">
        <v>39</v>
      </c>
      <c r="AC262" s="30">
        <f>IFERROR(IF(Q262="No",20,VLOOKUP(AB262,'[1]Parámetros Paula V'!$B$23:$D$27,2,0))," ")</f>
        <v>100</v>
      </c>
      <c r="AD262" s="30" t="s">
        <v>40</v>
      </c>
      <c r="AE262" s="30">
        <f>IFERROR(VLOOKUP(AD262,'[1]Parámetros Paula V'!$B$29:$D$31,2,0)," ")</f>
        <v>80</v>
      </c>
      <c r="AF262" s="30" t="s">
        <v>55</v>
      </c>
      <c r="AG262" s="30">
        <f>IFERROR(VLOOKUP(AF262,'[1]Parámetros Paula V'!$B$34:$D$36,2,0)," ")</f>
        <v>80</v>
      </c>
      <c r="AH262" s="30" t="s">
        <v>42</v>
      </c>
      <c r="AI262" s="30">
        <f>IFERROR(VLOOKUP(AH262,'[1]Parámetros Paula V'!$B$38:$D$41,2,0)," ")</f>
        <v>80</v>
      </c>
      <c r="AJ262" s="30" t="s">
        <v>43</v>
      </c>
      <c r="AK262" s="30">
        <f>IFERROR(VLOOKUP(AJ262,'[1]Parámetros Paula V'!$B$43:$D$45,2,0)," ")</f>
        <v>80</v>
      </c>
      <c r="AL262" s="30" t="s">
        <v>38</v>
      </c>
      <c r="AM262" s="30">
        <f>IFERROR(VLOOKUP(AL262,'[1]Parámetros Paula V'!$B$46:$D$50,2,0)," ")</f>
        <v>100</v>
      </c>
      <c r="AN262" s="30">
        <f>IFERROR(IF(Q262="No",20,(AE262*'[1]Parámetros Paula V'!$D$29)+(AG262*'[1]Parámetros Paula V'!$D$34)+(AI262*'[1]Parámetros Paula V'!$D$38)+(AK262*'[1]Parámetros Paula V'!$D$43)+(AM262*'[1]Parámetros Paula V'!$D$49))," ")</f>
        <v>82</v>
      </c>
      <c r="AO262" s="30">
        <f t="shared" si="9"/>
        <v>90.8</v>
      </c>
      <c r="AP262" s="28" t="str">
        <f>IF(AO262=" "," ",IF(AO262&lt;='[1]Parámetros Paula V'!$C$53,'[1]Parámetros Paula V'!$A$53,IF(AO262&lt;='[1]Parámetros Paula V'!$C$54,'[1]Parámetros Paula V'!$A$54,IF(AO262&lt;='[1]Parámetros Paula V'!$C$55,'[1]Parámetros Paula V'!$A$55,IF(AO262&lt;='[1]Parámetros Paula V'!$C$56,'[1]Parámetros Paula V'!$A$56,'[1]Parámetros Paula V'!$A$57)))))</f>
        <v>El control es óptimo, efectivo, eficiente, económicamente viable y ejecutándose adecuadamente.</v>
      </c>
      <c r="AQ262" s="31"/>
      <c r="AR262" s="32"/>
      <c r="AS262" s="32"/>
      <c r="AT262" s="31" t="s">
        <v>918</v>
      </c>
    </row>
    <row r="263" spans="1:46" ht="85.5" x14ac:dyDescent="0.2">
      <c r="A263" s="2" t="s">
        <v>578</v>
      </c>
      <c r="B263" s="28" t="s">
        <v>579</v>
      </c>
      <c r="C263" s="33" t="s">
        <v>204</v>
      </c>
      <c r="D263" s="34">
        <v>45461</v>
      </c>
      <c r="E263" s="28">
        <v>3</v>
      </c>
      <c r="F263" s="28" t="str">
        <f>VLOOKUP(E263,[1]Áreas!$D$1:$E$6,2,0)</f>
        <v>Posible</v>
      </c>
      <c r="G263" s="28">
        <v>20</v>
      </c>
      <c r="H263" s="28" t="str">
        <f>VLOOKUP(G263,[1]Áreas!$I$1:$J$6,2,0)</f>
        <v>Severo</v>
      </c>
      <c r="I263" s="28">
        <f t="shared" si="8"/>
        <v>60</v>
      </c>
      <c r="J263" s="28" t="str">
        <f>IFERROR(VLOOKUP(CONCATENATE(F263,H263),[1]Áreas!$E$8:$F$33,2,0)," ")</f>
        <v>Extremo</v>
      </c>
      <c r="K263" s="28" t="s">
        <v>798</v>
      </c>
      <c r="L263" s="28" t="s">
        <v>63</v>
      </c>
      <c r="M263" s="28" t="s">
        <v>115</v>
      </c>
      <c r="N263" s="28" t="s">
        <v>204</v>
      </c>
      <c r="O263" s="28" t="s">
        <v>37</v>
      </c>
      <c r="P263" s="30">
        <f>IFERROR(VLOOKUP(O263,'[1]Parámetros Paula V'!$B$2:$D$6,2,0)," ")</f>
        <v>80</v>
      </c>
      <c r="Q263" s="30" t="s">
        <v>38</v>
      </c>
      <c r="R263" s="30">
        <f>IFERROR(VLOOKUP(Q263,'[1]Parámetros Paula V'!$B$7:$D$8,2,0)," ")</f>
        <v>100</v>
      </c>
      <c r="S263" s="30" t="s">
        <v>47</v>
      </c>
      <c r="T263" s="30">
        <f>IFERROR(VLOOKUP(S263,'[1]Parámetros Paula V'!$B$9:$D$10,2,0)," ")</f>
        <v>100</v>
      </c>
      <c r="U263" s="30" t="s">
        <v>38</v>
      </c>
      <c r="V263" s="30">
        <f>IFERROR(VLOOKUP(U263,'[1]Parámetros Paula V'!$B$11:$D$12,2,0)," ")</f>
        <v>100</v>
      </c>
      <c r="W263" s="30" t="s">
        <v>48</v>
      </c>
      <c r="X263" s="30">
        <f>IFERROR(VLOOKUP(W263,'[1]Parámetros Paula V'!$B$13:$D$16,2,0)," ")</f>
        <v>40</v>
      </c>
      <c r="Y263" s="30">
        <f>IFERROR((R263*'[1]Parámetros Paula V'!$D$7)+(T263*'[1]Parámetros Paula V'!$D$9)+(V263*'[1]Parámetros Paula V'!$D$11)+(X263*'[1]Parámetros Paula V'!$D$13)," ")</f>
        <v>85</v>
      </c>
      <c r="Z263" s="30" t="s">
        <v>38</v>
      </c>
      <c r="AA263" s="30">
        <f>IFERROR(VLOOKUP(Z263,'[1]Parámetros Paula V'!$B$18:$D$20,2,0)," ")</f>
        <v>100</v>
      </c>
      <c r="AB263" s="30" t="s">
        <v>39</v>
      </c>
      <c r="AC263" s="30">
        <f>IFERROR(IF(Q263="No",20,VLOOKUP(AB263,'[1]Parámetros Paula V'!$B$23:$D$27,2,0))," ")</f>
        <v>100</v>
      </c>
      <c r="AD263" s="30" t="s">
        <v>40</v>
      </c>
      <c r="AE263" s="30">
        <f>IFERROR(VLOOKUP(AD263,'[1]Parámetros Paula V'!$B$29:$D$31,2,0)," ")</f>
        <v>80</v>
      </c>
      <c r="AF263" s="30" t="s">
        <v>41</v>
      </c>
      <c r="AG263" s="30">
        <f>IFERROR(VLOOKUP(AF263,'[1]Parámetros Paula V'!$B$34:$D$36,2,0)," ")</f>
        <v>40</v>
      </c>
      <c r="AH263" s="30" t="s">
        <v>50</v>
      </c>
      <c r="AI263" s="30">
        <f>IFERROR(VLOOKUP(AH263,'[1]Parámetros Paula V'!$B$38:$D$41,2,0)," ")</f>
        <v>40</v>
      </c>
      <c r="AJ263" s="30" t="s">
        <v>43</v>
      </c>
      <c r="AK263" s="30">
        <f>IFERROR(VLOOKUP(AJ263,'[1]Parámetros Paula V'!$B$43:$D$45,2,0)," ")</f>
        <v>80</v>
      </c>
      <c r="AL263" s="30" t="s">
        <v>38</v>
      </c>
      <c r="AM263" s="30">
        <f>IFERROR(VLOOKUP(AL263,'[1]Parámetros Paula V'!$B$46:$D$50,2,0)," ")</f>
        <v>100</v>
      </c>
      <c r="AN263" s="30">
        <f>IFERROR(IF(Q263="No",20,(AE263*'[1]Parámetros Paula V'!$D$29)+(AG263*'[1]Parámetros Paula V'!$D$34)+(AI263*'[1]Parámetros Paula V'!$D$38)+(AK263*'[1]Parámetros Paula V'!$D$43)+(AM263*'[1]Parámetros Paula V'!$D$49))," ")</f>
        <v>69</v>
      </c>
      <c r="AO263" s="30">
        <f t="shared" si="9"/>
        <v>86.8</v>
      </c>
      <c r="AP263" s="28" t="str">
        <f>IF(AO263=" "," ",IF(AO263&lt;='[1]Parámetros Paula V'!$C$53,'[1]Parámetros Paula V'!$A$53,IF(AO263&lt;='[1]Parámetros Paula V'!$C$54,'[1]Parámetros Paula V'!$A$54,IF(AO263&lt;='[1]Parámetros Paula V'!$C$55,'[1]Parámetros Paula V'!$A$55,IF(AO263&lt;='[1]Parámetros Paula V'!$C$56,'[1]Parámetros Paula V'!$A$56,'[1]Parámetros Paula V'!$A$57)))))</f>
        <v>El control es óptimo, efectivo, eficiente, económicamente viable y ejecutándose adecuadamente.</v>
      </c>
      <c r="AQ263" s="31" t="s">
        <v>799</v>
      </c>
      <c r="AR263" s="32"/>
      <c r="AS263" s="32">
        <v>45657</v>
      </c>
      <c r="AT263" s="31" t="s">
        <v>352</v>
      </c>
    </row>
    <row r="264" spans="1:46" ht="85.5" x14ac:dyDescent="0.2">
      <c r="A264" s="2" t="s">
        <v>578</v>
      </c>
      <c r="B264" s="28" t="s">
        <v>579</v>
      </c>
      <c r="C264" s="33" t="s">
        <v>204</v>
      </c>
      <c r="D264" s="34">
        <v>45461</v>
      </c>
      <c r="E264" s="28">
        <v>3</v>
      </c>
      <c r="F264" s="28" t="str">
        <f>VLOOKUP(E264,[1]Áreas!$D$1:$E$6,2,0)</f>
        <v>Posible</v>
      </c>
      <c r="G264" s="28">
        <v>20</v>
      </c>
      <c r="H264" s="28" t="str">
        <f>VLOOKUP(G264,[1]Áreas!$I$1:$J$6,2,0)</f>
        <v>Severo</v>
      </c>
      <c r="I264" s="28">
        <f t="shared" si="8"/>
        <v>60</v>
      </c>
      <c r="J264" s="28" t="str">
        <f>IFERROR(VLOOKUP(CONCATENATE(F264,H264),[1]Áreas!$E$8:$F$33,2,0)," ")</f>
        <v>Extremo</v>
      </c>
      <c r="K264" s="28" t="s">
        <v>800</v>
      </c>
      <c r="L264" s="28" t="s">
        <v>63</v>
      </c>
      <c r="M264" s="28" t="s">
        <v>115</v>
      </c>
      <c r="N264" s="28" t="s">
        <v>204</v>
      </c>
      <c r="O264" s="28" t="s">
        <v>37</v>
      </c>
      <c r="P264" s="30">
        <f>IFERROR(VLOOKUP(O264,'[1]Parámetros Paula V'!$B$2:$D$6,2,0)," ")</f>
        <v>80</v>
      </c>
      <c r="Q264" s="30" t="s">
        <v>38</v>
      </c>
      <c r="R264" s="30">
        <f>IFERROR(VLOOKUP(Q264,'[1]Parámetros Paula V'!$B$7:$D$8,2,0)," ")</f>
        <v>100</v>
      </c>
      <c r="S264" s="30" t="s">
        <v>47</v>
      </c>
      <c r="T264" s="30">
        <f>IFERROR(VLOOKUP(S264,'[1]Parámetros Paula V'!$B$9:$D$10,2,0)," ")</f>
        <v>100</v>
      </c>
      <c r="U264" s="30" t="s">
        <v>38</v>
      </c>
      <c r="V264" s="30">
        <f>IFERROR(VLOOKUP(U264,'[1]Parámetros Paula V'!$B$11:$D$12,2,0)," ")</f>
        <v>100</v>
      </c>
      <c r="W264" s="30" t="s">
        <v>48</v>
      </c>
      <c r="X264" s="30">
        <f>IFERROR(VLOOKUP(W264,'[1]Parámetros Paula V'!$B$13:$D$16,2,0)," ")</f>
        <v>40</v>
      </c>
      <c r="Y264" s="30">
        <f>IFERROR((R264*'[1]Parámetros Paula V'!$D$7)+(T264*'[1]Parámetros Paula V'!$D$9)+(V264*'[1]Parámetros Paula V'!$D$11)+(X264*'[1]Parámetros Paula V'!$D$13)," ")</f>
        <v>85</v>
      </c>
      <c r="Z264" s="30" t="s">
        <v>38</v>
      </c>
      <c r="AA264" s="30">
        <f>IFERROR(VLOOKUP(Z264,'[1]Parámetros Paula V'!$B$18:$D$20,2,0)," ")</f>
        <v>100</v>
      </c>
      <c r="AB264" s="30" t="s">
        <v>110</v>
      </c>
      <c r="AC264" s="30">
        <f>IFERROR(IF(Q264="No",20,VLOOKUP(AB264,'[1]Parámetros Paula V'!$B$23:$D$27,2,0))," ")</f>
        <v>80</v>
      </c>
      <c r="AD264" s="30" t="s">
        <v>40</v>
      </c>
      <c r="AE264" s="30">
        <f>IFERROR(VLOOKUP(AD264,'[1]Parámetros Paula V'!$B$29:$D$31,2,0)," ")</f>
        <v>80</v>
      </c>
      <c r="AF264" s="30" t="s">
        <v>41</v>
      </c>
      <c r="AG264" s="30">
        <f>IFERROR(VLOOKUP(AF264,'[1]Parámetros Paula V'!$B$34:$D$36,2,0)," ")</f>
        <v>40</v>
      </c>
      <c r="AH264" s="30" t="s">
        <v>50</v>
      </c>
      <c r="AI264" s="30">
        <f>IFERROR(VLOOKUP(AH264,'[1]Parámetros Paula V'!$B$38:$D$41,2,0)," ")</f>
        <v>40</v>
      </c>
      <c r="AJ264" s="30" t="s">
        <v>43</v>
      </c>
      <c r="AK264" s="30">
        <f>IFERROR(VLOOKUP(AJ264,'[1]Parámetros Paula V'!$B$43:$D$45,2,0)," ")</f>
        <v>80</v>
      </c>
      <c r="AL264" s="30" t="s">
        <v>38</v>
      </c>
      <c r="AM264" s="30">
        <f>IFERROR(VLOOKUP(AL264,'[1]Parámetros Paula V'!$B$46:$D$50,2,0)," ")</f>
        <v>100</v>
      </c>
      <c r="AN264" s="30">
        <f>IFERROR(IF(Q264="No",20,(AE264*'[1]Parámetros Paula V'!$D$29)+(AG264*'[1]Parámetros Paula V'!$D$34)+(AI264*'[1]Parámetros Paula V'!$D$38)+(AK264*'[1]Parámetros Paula V'!$D$43)+(AM264*'[1]Parámetros Paula V'!$D$49))," ")</f>
        <v>69</v>
      </c>
      <c r="AO264" s="30">
        <f t="shared" si="9"/>
        <v>82.8</v>
      </c>
      <c r="AP264" s="28" t="str">
        <f>IF(AO264=" "," ",IF(AO264&lt;='[1]Parámetros Paula V'!$C$53,'[1]Parámetros Paula V'!$A$53,IF(AO264&lt;='[1]Parámetros Paula V'!$C$54,'[1]Parámetros Paula V'!$A$54,IF(AO264&lt;='[1]Parámetros Paula V'!$C$55,'[1]Parámetros Paula V'!$A$55,IF(AO264&lt;='[1]Parámetros Paula V'!$C$56,'[1]Parámetros Paula V'!$A$56,'[1]Parámetros Paula V'!$A$57)))))</f>
        <v>El control es óptimo, efectivo, eficiente, económicamente viable y ejecutándose adecuadamente.</v>
      </c>
      <c r="AQ264" s="31" t="s">
        <v>799</v>
      </c>
      <c r="AR264" s="32"/>
      <c r="AS264" s="32">
        <v>45657</v>
      </c>
      <c r="AT264" s="31" t="s">
        <v>353</v>
      </c>
    </row>
    <row r="265" spans="1:46" ht="85.5" x14ac:dyDescent="0.2">
      <c r="A265" s="2" t="s">
        <v>578</v>
      </c>
      <c r="B265" s="28" t="s">
        <v>579</v>
      </c>
      <c r="C265" s="33" t="s">
        <v>204</v>
      </c>
      <c r="D265" s="34">
        <v>45461</v>
      </c>
      <c r="E265" s="28">
        <v>3</v>
      </c>
      <c r="F265" s="28" t="str">
        <f>VLOOKUP(E265,[1]Áreas!$D$1:$E$6,2,0)</f>
        <v>Posible</v>
      </c>
      <c r="G265" s="28">
        <v>20</v>
      </c>
      <c r="H265" s="28" t="str">
        <f>VLOOKUP(G265,[1]Áreas!$I$1:$J$6,2,0)</f>
        <v>Severo</v>
      </c>
      <c r="I265" s="28">
        <f t="shared" si="8"/>
        <v>60</v>
      </c>
      <c r="J265" s="28" t="str">
        <f>IFERROR(VLOOKUP(CONCATENATE(F265,H265),[1]Áreas!$E$8:$F$33,2,0)," ")</f>
        <v>Extremo</v>
      </c>
      <c r="K265" s="28" t="s">
        <v>354</v>
      </c>
      <c r="L265" s="28" t="s">
        <v>63</v>
      </c>
      <c r="M265" s="28" t="s">
        <v>115</v>
      </c>
      <c r="N265" s="28" t="s">
        <v>204</v>
      </c>
      <c r="O265" s="28" t="s">
        <v>37</v>
      </c>
      <c r="P265" s="30">
        <f>IFERROR(VLOOKUP(O265,'[1]Parámetros Paula V'!$B$2:$D$6,2,0)," ")</f>
        <v>80</v>
      </c>
      <c r="Q265" s="30" t="s">
        <v>38</v>
      </c>
      <c r="R265" s="30">
        <f>IFERROR(VLOOKUP(Q265,'[1]Parámetros Paula V'!$B$7:$D$8,2,0)," ")</f>
        <v>100</v>
      </c>
      <c r="S265" s="30" t="s">
        <v>47</v>
      </c>
      <c r="T265" s="30">
        <f>IFERROR(VLOOKUP(S265,'[1]Parámetros Paula V'!$B$9:$D$10,2,0)," ")</f>
        <v>100</v>
      </c>
      <c r="U265" s="30" t="s">
        <v>38</v>
      </c>
      <c r="V265" s="30">
        <f>IFERROR(VLOOKUP(U265,'[1]Parámetros Paula V'!$B$11:$D$12,2,0)," ")</f>
        <v>100</v>
      </c>
      <c r="W265" s="30" t="s">
        <v>48</v>
      </c>
      <c r="X265" s="30">
        <f>IFERROR(VLOOKUP(W265,'[1]Parámetros Paula V'!$B$13:$D$16,2,0)," ")</f>
        <v>40</v>
      </c>
      <c r="Y265" s="30">
        <f>IFERROR((R265*'[1]Parámetros Paula V'!$D$7)+(T265*'[1]Parámetros Paula V'!$D$9)+(V265*'[1]Parámetros Paula V'!$D$11)+(X265*'[1]Parámetros Paula V'!$D$13)," ")</f>
        <v>85</v>
      </c>
      <c r="Z265" s="30" t="s">
        <v>38</v>
      </c>
      <c r="AA265" s="30">
        <f>IFERROR(VLOOKUP(Z265,'[1]Parámetros Paula V'!$B$18:$D$20,2,0)," ")</f>
        <v>100</v>
      </c>
      <c r="AB265" s="30" t="s">
        <v>39</v>
      </c>
      <c r="AC265" s="30">
        <f>IFERROR(IF(Q265="No",20,VLOOKUP(AB265,'[1]Parámetros Paula V'!$B$23:$D$27,2,0))," ")</f>
        <v>100</v>
      </c>
      <c r="AD265" s="30" t="s">
        <v>40</v>
      </c>
      <c r="AE265" s="30">
        <f>IFERROR(VLOOKUP(AD265,'[1]Parámetros Paula V'!$B$29:$D$31,2,0)," ")</f>
        <v>80</v>
      </c>
      <c r="AF265" s="30" t="s">
        <v>55</v>
      </c>
      <c r="AG265" s="30">
        <f>IFERROR(VLOOKUP(AF265,'[1]Parámetros Paula V'!$B$34:$D$36,2,0)," ")</f>
        <v>80</v>
      </c>
      <c r="AH265" s="30" t="s">
        <v>42</v>
      </c>
      <c r="AI265" s="30">
        <f>IFERROR(VLOOKUP(AH265,'[1]Parámetros Paula V'!$B$38:$D$41,2,0)," ")</f>
        <v>80</v>
      </c>
      <c r="AJ265" s="30" t="s">
        <v>43</v>
      </c>
      <c r="AK265" s="30">
        <f>IFERROR(VLOOKUP(AJ265,'[1]Parámetros Paula V'!$B$43:$D$45,2,0)," ")</f>
        <v>80</v>
      </c>
      <c r="AL265" s="30" t="s">
        <v>38</v>
      </c>
      <c r="AM265" s="30">
        <f>IFERROR(VLOOKUP(AL265,'[1]Parámetros Paula V'!$B$46:$D$50,2,0)," ")</f>
        <v>100</v>
      </c>
      <c r="AN265" s="30">
        <f>IFERROR(IF(Q265="No",20,(AE265*'[1]Parámetros Paula V'!$D$29)+(AG265*'[1]Parámetros Paula V'!$D$34)+(AI265*'[1]Parámetros Paula V'!$D$38)+(AK265*'[1]Parámetros Paula V'!$D$43)+(AM265*'[1]Parámetros Paula V'!$D$49))," ")</f>
        <v>82</v>
      </c>
      <c r="AO265" s="30">
        <f t="shared" si="9"/>
        <v>89.4</v>
      </c>
      <c r="AP265" s="28" t="str">
        <f>IF(AO265=" "," ",IF(AO265&lt;='[1]Parámetros Paula V'!$C$53,'[1]Parámetros Paula V'!$A$53,IF(AO265&lt;='[1]Parámetros Paula V'!$C$54,'[1]Parámetros Paula V'!$A$54,IF(AO265&lt;='[1]Parámetros Paula V'!$C$55,'[1]Parámetros Paula V'!$A$55,IF(AO265&lt;='[1]Parámetros Paula V'!$C$56,'[1]Parámetros Paula V'!$A$56,'[1]Parámetros Paula V'!$A$57)))))</f>
        <v>El control es óptimo, efectivo, eficiente, económicamente viable y ejecutándose adecuadamente.</v>
      </c>
      <c r="AQ265" s="31" t="s">
        <v>799</v>
      </c>
      <c r="AR265" s="32"/>
      <c r="AS265" s="32">
        <v>45657</v>
      </c>
      <c r="AT265" s="31" t="s">
        <v>352</v>
      </c>
    </row>
    <row r="266" spans="1:46" ht="177.75" customHeight="1" x14ac:dyDescent="0.2">
      <c r="A266" s="2" t="s">
        <v>580</v>
      </c>
      <c r="B266" s="28" t="s">
        <v>581</v>
      </c>
      <c r="C266" s="33" t="s">
        <v>204</v>
      </c>
      <c r="D266" s="34">
        <v>45461</v>
      </c>
      <c r="E266" s="28">
        <v>4</v>
      </c>
      <c r="F266" s="28" t="str">
        <f>VLOOKUP(E266,[1]Áreas!$D$1:$E$6,2,0)</f>
        <v>Probable</v>
      </c>
      <c r="G266" s="28">
        <v>10</v>
      </c>
      <c r="H266" s="28" t="str">
        <f>VLOOKUP(G266,[1]Áreas!$I$1:$J$6,2,0)</f>
        <v>Mayor</v>
      </c>
      <c r="I266" s="28">
        <f t="shared" si="8"/>
        <v>40</v>
      </c>
      <c r="J266" s="28" t="str">
        <f>IFERROR(VLOOKUP(CONCATENATE(F266,H266),[1]Áreas!$E$8:$F$33,2,0)," ")</f>
        <v>Extremo</v>
      </c>
      <c r="K266" s="28" t="s">
        <v>582</v>
      </c>
      <c r="L266" s="28" t="s">
        <v>63</v>
      </c>
      <c r="M266" s="28" t="s">
        <v>115</v>
      </c>
      <c r="N266" s="28" t="s">
        <v>204</v>
      </c>
      <c r="O266" s="28" t="s">
        <v>46</v>
      </c>
      <c r="P266" s="30">
        <f>IFERROR(VLOOKUP(O266,'[1]Parámetros Paula V'!$B$2:$D$6,2,0)," ")</f>
        <v>60</v>
      </c>
      <c r="Q266" s="30" t="s">
        <v>38</v>
      </c>
      <c r="R266" s="30">
        <f>IFERROR(VLOOKUP(Q266,'[1]Parámetros Paula V'!$B$7:$D$8,2,0)," ")</f>
        <v>100</v>
      </c>
      <c r="S266" s="30" t="s">
        <v>38</v>
      </c>
      <c r="T266" s="30">
        <f>IFERROR(VLOOKUP(S266,'[1]Parámetros Paula V'!$B$9:$D$10,2,0)," ")</f>
        <v>20</v>
      </c>
      <c r="U266" s="30" t="s">
        <v>38</v>
      </c>
      <c r="V266" s="30">
        <f>IFERROR(VLOOKUP(U266,'[1]Parámetros Paula V'!$B$11:$D$12,2,0)," ")</f>
        <v>100</v>
      </c>
      <c r="W266" s="30" t="s">
        <v>48</v>
      </c>
      <c r="X266" s="30">
        <f>IFERROR(VLOOKUP(W266,'[1]Parámetros Paula V'!$B$13:$D$16,2,0)," ")</f>
        <v>40</v>
      </c>
      <c r="Y266" s="30">
        <f>IFERROR((R266*'[1]Parámetros Paula V'!$D$7)+(T266*'[1]Parámetros Paula V'!$D$9)+(V266*'[1]Parámetros Paula V'!$D$11)+(X266*'[1]Parámetros Paula V'!$D$13)," ")</f>
        <v>57</v>
      </c>
      <c r="Z266" s="30" t="s">
        <v>38</v>
      </c>
      <c r="AA266" s="30">
        <f>IFERROR(VLOOKUP(Z266,'[1]Parámetros Paula V'!$B$18:$D$20,2,0)," ")</f>
        <v>100</v>
      </c>
      <c r="AB266" s="30" t="s">
        <v>54</v>
      </c>
      <c r="AC266" s="30">
        <f>IFERROR(IF(Q266="No",20,VLOOKUP(AB266,'[1]Parámetros Paula V'!$B$23:$D$27,2,0))," ")</f>
        <v>40</v>
      </c>
      <c r="AD266" s="30" t="s">
        <v>40</v>
      </c>
      <c r="AE266" s="30">
        <f>IFERROR(VLOOKUP(AD266,'[1]Parámetros Paula V'!$B$29:$D$31,2,0)," ")</f>
        <v>80</v>
      </c>
      <c r="AF266" s="30" t="s">
        <v>41</v>
      </c>
      <c r="AG266" s="30">
        <f>IFERROR(VLOOKUP(AF266,'[1]Parámetros Paula V'!$B$34:$D$36,2,0)," ")</f>
        <v>40</v>
      </c>
      <c r="AH266" s="30" t="s">
        <v>50</v>
      </c>
      <c r="AI266" s="30">
        <f>IFERROR(VLOOKUP(AH266,'[1]Parámetros Paula V'!$B$38:$D$41,2,0)," ")</f>
        <v>40</v>
      </c>
      <c r="AJ266" s="30" t="s">
        <v>97</v>
      </c>
      <c r="AK266" s="30">
        <f>IFERROR(VLOOKUP(AJ266,'[1]Parámetros Paula V'!$B$43:$D$45,2,0)," ")</f>
        <v>40</v>
      </c>
      <c r="AL266" s="30" t="s">
        <v>47</v>
      </c>
      <c r="AM266" s="30">
        <f>IFERROR(VLOOKUP(AL266,'[1]Parámetros Paula V'!$B$46:$D$50,2,0)," ")</f>
        <v>20</v>
      </c>
      <c r="AN266" s="30">
        <f>IFERROR(IF(Q266="No",20,(AE266*'[1]Parámetros Paula V'!$D$29)+(AG266*'[1]Parámetros Paula V'!$D$34)+(AI266*'[1]Parámetros Paula V'!$D$38)+(AK266*'[1]Parámetros Paula V'!$D$43)+(AM266*'[1]Parámetros Paula V'!$D$49))," ")</f>
        <v>41</v>
      </c>
      <c r="AO266" s="30">
        <f t="shared" si="9"/>
        <v>59.6</v>
      </c>
      <c r="AP266" s="28" t="str">
        <f>IF(AO266=" "," ",IF(AO266&lt;='[1]Parámetros Paula V'!$C$53,'[1]Parámetros Paula V'!$A$53,IF(AO266&lt;='[1]Parámetros Paula V'!$C$54,'[1]Parámetros Paula V'!$A$54,IF(AO266&lt;='[1]Parámetros Paula V'!$C$55,'[1]Parámetros Paula V'!$A$55,IF(AO266&lt;='[1]Parámetros Paula V'!$C$56,'[1]Parámetros Paula V'!$A$56,'[1]Parámetros Paula V'!$A$57)))))</f>
        <v>El control cumple parcialmente el objetivo de mitigación del riesgo, el diseño y/o ejecución del control requiere mejoras. Se debe establecer planes de mejoramiento a mediano plazo</v>
      </c>
      <c r="AQ266" s="31" t="s">
        <v>919</v>
      </c>
      <c r="AR266" s="32"/>
      <c r="AS266" s="32">
        <v>45657</v>
      </c>
      <c r="AT266" s="31" t="s">
        <v>583</v>
      </c>
    </row>
    <row r="267" spans="1:46" ht="142.5" x14ac:dyDescent="0.2">
      <c r="A267" s="2" t="s">
        <v>584</v>
      </c>
      <c r="B267" s="28" t="s">
        <v>585</v>
      </c>
      <c r="C267" s="33" t="s">
        <v>62</v>
      </c>
      <c r="D267" s="34">
        <v>45470</v>
      </c>
      <c r="E267" s="28">
        <v>2</v>
      </c>
      <c r="F267" s="28" t="str">
        <f>VLOOKUP(E267,[1]Áreas!$D$1:$E$6,2,0)</f>
        <v>Improbable</v>
      </c>
      <c r="G267" s="28">
        <v>5</v>
      </c>
      <c r="H267" s="28" t="str">
        <f>VLOOKUP(G267,[1]Áreas!$I$1:$J$6,2,0)</f>
        <v>Moderado</v>
      </c>
      <c r="I267" s="28">
        <f t="shared" si="8"/>
        <v>10</v>
      </c>
      <c r="J267" s="28" t="str">
        <f>IFERROR(VLOOKUP(CONCATENATE(F267,H267),[1]Áreas!$E$8:$F$33,2,0)," ")</f>
        <v>Medio</v>
      </c>
      <c r="K267" s="28" t="s">
        <v>586</v>
      </c>
      <c r="L267" s="28" t="s">
        <v>63</v>
      </c>
      <c r="M267" s="28" t="s">
        <v>36</v>
      </c>
      <c r="N267" s="28" t="s">
        <v>62</v>
      </c>
      <c r="O267" s="28" t="s">
        <v>37</v>
      </c>
      <c r="P267" s="30">
        <f>IFERROR(VLOOKUP(O267,'[1]Parámetros Paula V'!$B$2:$D$6,2,0)," ")</f>
        <v>80</v>
      </c>
      <c r="Q267" s="30" t="s">
        <v>38</v>
      </c>
      <c r="R267" s="30">
        <f>IFERROR(VLOOKUP(Q267,'[1]Parámetros Paula V'!$B$7:$D$8,2,0)," ")</f>
        <v>100</v>
      </c>
      <c r="S267" s="30" t="s">
        <v>38</v>
      </c>
      <c r="T267" s="30">
        <f>IFERROR(VLOOKUP(S267,'[1]Parámetros Paula V'!$B$9:$D$10,2,0)," ")</f>
        <v>20</v>
      </c>
      <c r="U267" s="30" t="s">
        <v>38</v>
      </c>
      <c r="V267" s="30">
        <f>IFERROR(VLOOKUP(U267,'[1]Parámetros Paula V'!$B$11:$D$12,2,0)," ")</f>
        <v>100</v>
      </c>
      <c r="W267" s="30" t="s">
        <v>38</v>
      </c>
      <c r="X267" s="30">
        <f>IFERROR(VLOOKUP(W267,'[1]Parámetros Paula V'!$B$13:$D$16,2,0)," ")</f>
        <v>100</v>
      </c>
      <c r="Y267" s="30">
        <f>IFERROR((R267*'[1]Parámetros Paula V'!$D$7)+(T267*'[1]Parámetros Paula V'!$D$9)+(V267*'[1]Parámetros Paula V'!$D$11)+(X267*'[1]Parámetros Paula V'!$D$13)," ")</f>
        <v>72</v>
      </c>
      <c r="Z267" s="30" t="s">
        <v>38</v>
      </c>
      <c r="AA267" s="30">
        <f>IFERROR(VLOOKUP(Z267,'[1]Parámetros Paula V'!$B$18:$D$20,2,0)," ")</f>
        <v>100</v>
      </c>
      <c r="AB267" s="30" t="s">
        <v>110</v>
      </c>
      <c r="AC267" s="30">
        <f>IFERROR(IF(Q267="No",20,VLOOKUP(AB267,'[1]Parámetros Paula V'!$B$23:$D$27,2,0))," ")</f>
        <v>80</v>
      </c>
      <c r="AD267" s="30" t="s">
        <v>49</v>
      </c>
      <c r="AE267" s="30">
        <f>IFERROR(VLOOKUP(AD267,'[1]Parámetros Paula V'!$B$29:$D$31,2,0)," ")</f>
        <v>40</v>
      </c>
      <c r="AF267" s="30" t="s">
        <v>41</v>
      </c>
      <c r="AG267" s="30">
        <f>IFERROR(VLOOKUP(AF267,'[1]Parámetros Paula V'!$B$34:$D$36,2,0)," ")</f>
        <v>40</v>
      </c>
      <c r="AH267" s="30" t="s">
        <v>42</v>
      </c>
      <c r="AI267" s="30">
        <f>IFERROR(VLOOKUP(AH267,'[1]Parámetros Paula V'!$B$38:$D$41,2,0)," ")</f>
        <v>80</v>
      </c>
      <c r="AJ267" s="30" t="s">
        <v>43</v>
      </c>
      <c r="AK267" s="30">
        <f>IFERROR(VLOOKUP(AJ267,'[1]Parámetros Paula V'!$B$43:$D$45,2,0)," ")</f>
        <v>80</v>
      </c>
      <c r="AL267" s="30" t="s">
        <v>38</v>
      </c>
      <c r="AM267" s="30">
        <f>IFERROR(VLOOKUP(AL267,'[1]Parámetros Paula V'!$B$46:$D$50,2,0)," ")</f>
        <v>100</v>
      </c>
      <c r="AN267" s="30">
        <f>IFERROR(IF(Q267="No",20,(AE267*'[1]Parámetros Paula V'!$D$29)+(AG267*'[1]Parámetros Paula V'!$D$34)+(AI267*'[1]Parámetros Paula V'!$D$38)+(AK267*'[1]Parámetros Paula V'!$D$43)+(AM267*'[1]Parámetros Paula V'!$D$49))," ")</f>
        <v>76</v>
      </c>
      <c r="AO267" s="30">
        <f t="shared" si="9"/>
        <v>81.599999999999994</v>
      </c>
      <c r="AP267" s="28" t="str">
        <f>IF(AO267=" "," ",IF(AO267&lt;='[1]Parámetros Paula V'!$C$53,'[1]Parámetros Paula V'!$A$53,IF(AO267&lt;='[1]Parámetros Paula V'!$C$54,'[1]Parámetros Paula V'!$A$54,IF(AO267&lt;='[1]Parámetros Paula V'!$C$55,'[1]Parámetros Paula V'!$A$55,IF(AO267&lt;='[1]Parámetros Paula V'!$C$56,'[1]Parámetros Paula V'!$A$56,'[1]Parámetros Paula V'!$A$57)))))</f>
        <v>El control es óptimo, efectivo, eficiente, económicamente viable y ejecutándose adecuadamente.</v>
      </c>
      <c r="AQ267" s="31" t="s">
        <v>587</v>
      </c>
      <c r="AR267" s="32"/>
      <c r="AS267" s="32">
        <v>45657</v>
      </c>
      <c r="AT267" s="31" t="s">
        <v>588</v>
      </c>
    </row>
    <row r="268" spans="1:46" ht="185.25" x14ac:dyDescent="0.2">
      <c r="A268" s="2" t="s">
        <v>584</v>
      </c>
      <c r="B268" s="28" t="s">
        <v>585</v>
      </c>
      <c r="C268" s="33" t="s">
        <v>219</v>
      </c>
      <c r="D268" s="34">
        <v>45488</v>
      </c>
      <c r="E268" s="28">
        <v>2</v>
      </c>
      <c r="F268" s="28" t="str">
        <f>VLOOKUP(E268,[1]Áreas!$D$1:$E$6,2,0)</f>
        <v>Improbable</v>
      </c>
      <c r="G268" s="28">
        <v>5</v>
      </c>
      <c r="H268" s="28" t="str">
        <f>VLOOKUP(G268,[1]Áreas!$I$1:$J$6,2,0)</f>
        <v>Moderado</v>
      </c>
      <c r="I268" s="28">
        <f t="shared" si="8"/>
        <v>10</v>
      </c>
      <c r="J268" s="28" t="str">
        <f>IFERROR(VLOOKUP(CONCATENATE(F268,H268),[1]Áreas!$E$8:$F$33,2,0)," ")</f>
        <v>Medio</v>
      </c>
      <c r="K268" s="28" t="s">
        <v>920</v>
      </c>
      <c r="L268" s="28" t="s">
        <v>63</v>
      </c>
      <c r="M268" s="28" t="s">
        <v>194</v>
      </c>
      <c r="N268" s="28" t="s">
        <v>194</v>
      </c>
      <c r="O268" s="28" t="s">
        <v>58</v>
      </c>
      <c r="P268" s="30">
        <f>IFERROR(VLOOKUP(O268,'[1]Parámetros Paula V'!$B$2:$D$6,2,0)," ")</f>
        <v>100</v>
      </c>
      <c r="Q268" s="30" t="s">
        <v>47</v>
      </c>
      <c r="R268" s="30">
        <f>IFERROR(VLOOKUP(Q268,'[1]Parámetros Paula V'!$B$7:$D$8,2,0)," ")</f>
        <v>20</v>
      </c>
      <c r="S268" s="30" t="s">
        <v>38</v>
      </c>
      <c r="T268" s="30">
        <f>IFERROR(VLOOKUP(S268,'[1]Parámetros Paula V'!$B$9:$D$10,2,0)," ")</f>
        <v>20</v>
      </c>
      <c r="U268" s="30" t="s">
        <v>38</v>
      </c>
      <c r="V268" s="30">
        <f>IFERROR(VLOOKUP(U268,'[1]Parámetros Paula V'!$B$11:$D$12,2,0)," ")</f>
        <v>100</v>
      </c>
      <c r="W268" s="30" t="s">
        <v>38</v>
      </c>
      <c r="X268" s="30">
        <f>IFERROR(VLOOKUP(W268,'[1]Parámetros Paula V'!$B$13:$D$16,2,0)," ")</f>
        <v>100</v>
      </c>
      <c r="Y268" s="30">
        <f>IFERROR((R268*'[1]Parámetros Paula V'!$D$7)+(T268*'[1]Parámetros Paula V'!$D$9)+(V268*'[1]Parámetros Paula V'!$D$11)+(X268*'[1]Parámetros Paula V'!$D$13)," ")</f>
        <v>48</v>
      </c>
      <c r="Z268" s="30" t="s">
        <v>38</v>
      </c>
      <c r="AA268" s="30">
        <f>IFERROR(VLOOKUP(Z268,'[1]Parámetros Paula V'!$B$18:$D$20,2,0)," ")</f>
        <v>100</v>
      </c>
      <c r="AB268" s="30" t="s">
        <v>39</v>
      </c>
      <c r="AC268" s="30">
        <f>IFERROR(IF(Q268="No",20,VLOOKUP(AB268,'[1]Parámetros Paula V'!$B$23:$D$27,2,0))," ")</f>
        <v>20</v>
      </c>
      <c r="AD268" s="30" t="s">
        <v>40</v>
      </c>
      <c r="AE268" s="30">
        <f>IFERROR(VLOOKUP(AD268,'[1]Parámetros Paula V'!$B$29:$D$31,2,0)," ")</f>
        <v>80</v>
      </c>
      <c r="AF268" s="30" t="s">
        <v>55</v>
      </c>
      <c r="AG268" s="30">
        <f>IFERROR(VLOOKUP(AF268,'[1]Parámetros Paula V'!$B$34:$D$36,2,0)," ")</f>
        <v>80</v>
      </c>
      <c r="AH268" s="30" t="s">
        <v>42</v>
      </c>
      <c r="AI268" s="30">
        <f>IFERROR(VLOOKUP(AH268,'[1]Parámetros Paula V'!$B$38:$D$41,2,0)," ")</f>
        <v>80</v>
      </c>
      <c r="AJ268" s="30" t="s">
        <v>43</v>
      </c>
      <c r="AK268" s="30">
        <f>IFERROR(VLOOKUP(AJ268,'[1]Parámetros Paula V'!$B$43:$D$45,2,0)," ")</f>
        <v>80</v>
      </c>
      <c r="AL268" s="30" t="s">
        <v>38</v>
      </c>
      <c r="AM268" s="30">
        <f>IFERROR(VLOOKUP(AL268,'[1]Parámetros Paula V'!$B$46:$D$50,2,0)," ")</f>
        <v>100</v>
      </c>
      <c r="AN268" s="30">
        <f>IFERROR(IF(Q268="No",20,(AE268*'[1]Parámetros Paula V'!$D$29)+(AG268*'[1]Parámetros Paula V'!$D$34)+(AI268*'[1]Parámetros Paula V'!$D$38)+(AK268*'[1]Parámetros Paula V'!$D$43)+(AM268*'[1]Parámetros Paula V'!$D$49))," ")</f>
        <v>20</v>
      </c>
      <c r="AO268" s="30">
        <f t="shared" si="9"/>
        <v>57.6</v>
      </c>
      <c r="AP268" s="28" t="str">
        <f>IF(AO268=" "," ",IF(AO268&lt;='[1]Parámetros Paula V'!$C$53,'[1]Parámetros Paula V'!$A$53,IF(AO268&lt;='[1]Parámetros Paula V'!$C$54,'[1]Parámetros Paula V'!$A$54,IF(AO268&lt;='[1]Parámetros Paula V'!$C$55,'[1]Parámetros Paula V'!$A$55,IF(AO268&lt;='[1]Parámetros Paula V'!$C$56,'[1]Parámetros Paula V'!$A$56,'[1]Parámetros Paula V'!$A$57)))))</f>
        <v>El control cumple parcialmente el objetivo de mitigación del riesgo, el diseño y/o ejecución del control requiere mejoras. Se debe establecer planes de mejoramiento a mediano plazo</v>
      </c>
      <c r="AQ268" s="31" t="s">
        <v>589</v>
      </c>
      <c r="AR268" s="32"/>
      <c r="AS268" s="32">
        <v>45657</v>
      </c>
      <c r="AT268" s="31" t="s">
        <v>590</v>
      </c>
    </row>
    <row r="269" spans="1:46" ht="142.5" x14ac:dyDescent="0.2">
      <c r="A269" s="2" t="s">
        <v>584</v>
      </c>
      <c r="B269" s="28" t="s">
        <v>585</v>
      </c>
      <c r="C269" s="33" t="s">
        <v>449</v>
      </c>
      <c r="D269" s="34">
        <v>45469</v>
      </c>
      <c r="E269" s="28">
        <v>2</v>
      </c>
      <c r="F269" s="28" t="str">
        <f>VLOOKUP(E269,[1]Áreas!$D$1:$E$6,2,0)</f>
        <v>Improbable</v>
      </c>
      <c r="G269" s="28">
        <v>5</v>
      </c>
      <c r="H269" s="28" t="str">
        <f>VLOOKUP(G269,[1]Áreas!$I$1:$J$6,2,0)</f>
        <v>Moderado</v>
      </c>
      <c r="I269" s="28">
        <f t="shared" si="8"/>
        <v>10</v>
      </c>
      <c r="J269" s="28" t="str">
        <f>IFERROR(VLOOKUP(CONCATENATE(F269,H269),[1]Áreas!$E$8:$F$33,2,0)," ")</f>
        <v>Medio</v>
      </c>
      <c r="K269" s="28" t="s">
        <v>591</v>
      </c>
      <c r="L269" s="28" t="s">
        <v>63</v>
      </c>
      <c r="M269" s="28" t="s">
        <v>194</v>
      </c>
      <c r="N269" s="28" t="s">
        <v>449</v>
      </c>
      <c r="O269" s="28" t="s">
        <v>37</v>
      </c>
      <c r="P269" s="30">
        <f>IFERROR(VLOOKUP(O269,'[1]Parámetros Paula V'!$B$2:$D$6,2,0)," ")</f>
        <v>80</v>
      </c>
      <c r="Q269" s="30" t="s">
        <v>38</v>
      </c>
      <c r="R269" s="30">
        <f>IFERROR(VLOOKUP(Q269,'[1]Parámetros Paula V'!$B$7:$D$8,2,0)," ")</f>
        <v>100</v>
      </c>
      <c r="S269" s="30" t="s">
        <v>38</v>
      </c>
      <c r="T269" s="30">
        <f>IFERROR(VLOOKUP(S269,'[1]Parámetros Paula V'!$B$9:$D$10,2,0)," ")</f>
        <v>20</v>
      </c>
      <c r="U269" s="30" t="s">
        <v>38</v>
      </c>
      <c r="V269" s="30">
        <f>IFERROR(VLOOKUP(U269,'[1]Parámetros Paula V'!$B$11:$D$12,2,0)," ")</f>
        <v>100</v>
      </c>
      <c r="W269" s="30" t="s">
        <v>38</v>
      </c>
      <c r="X269" s="30">
        <f>IFERROR(VLOOKUP(W269,'[1]Parámetros Paula V'!$B$13:$D$16,2,0)," ")</f>
        <v>100</v>
      </c>
      <c r="Y269" s="30">
        <f>IFERROR((R269*'[1]Parámetros Paula V'!$D$7)+(T269*'[1]Parámetros Paula V'!$D$9)+(V269*'[1]Parámetros Paula V'!$D$11)+(X269*'[1]Parámetros Paula V'!$D$13)," ")</f>
        <v>72</v>
      </c>
      <c r="Z269" s="30" t="s">
        <v>38</v>
      </c>
      <c r="AA269" s="30">
        <f>IFERROR(VLOOKUP(Z269,'[1]Parámetros Paula V'!$B$18:$D$20,2,0)," ")</f>
        <v>100</v>
      </c>
      <c r="AB269" s="30" t="s">
        <v>39</v>
      </c>
      <c r="AC269" s="30">
        <f>IFERROR(IF(Q269="No",20,VLOOKUP(AB269,'[1]Parámetros Paula V'!$B$23:$D$27,2,0))," ")</f>
        <v>100</v>
      </c>
      <c r="AD269" s="30" t="s">
        <v>49</v>
      </c>
      <c r="AE269" s="30">
        <f>IFERROR(VLOOKUP(AD269,'[1]Parámetros Paula V'!$B$29:$D$31,2,0)," ")</f>
        <v>40</v>
      </c>
      <c r="AF269" s="30" t="s">
        <v>55</v>
      </c>
      <c r="AG269" s="30">
        <f>IFERROR(VLOOKUP(AF269,'[1]Parámetros Paula V'!$B$34:$D$36,2,0)," ")</f>
        <v>80</v>
      </c>
      <c r="AH269" s="30" t="s">
        <v>50</v>
      </c>
      <c r="AI269" s="30">
        <f>IFERROR(VLOOKUP(AH269,'[1]Parámetros Paula V'!$B$38:$D$41,2,0)," ")</f>
        <v>40</v>
      </c>
      <c r="AJ269" s="30" t="s">
        <v>51</v>
      </c>
      <c r="AK269" s="30">
        <f>IFERROR(VLOOKUP(AJ269,'[1]Parámetros Paula V'!$B$43:$D$45,2,0)," ")</f>
        <v>100</v>
      </c>
      <c r="AL269" s="30" t="s">
        <v>38</v>
      </c>
      <c r="AM269" s="30">
        <f>IFERROR(VLOOKUP(AL269,'[1]Parámetros Paula V'!$B$46:$D$50,2,0)," ")</f>
        <v>100</v>
      </c>
      <c r="AN269" s="30">
        <f>IFERROR(IF(Q269="No",20,(AE269*'[1]Parámetros Paula V'!$D$29)+(AG269*'[1]Parámetros Paula V'!$D$34)+(AI269*'[1]Parámetros Paula V'!$D$38)+(AK269*'[1]Parámetros Paula V'!$D$43)+(AM269*'[1]Parámetros Paula V'!$D$49))," ")</f>
        <v>79</v>
      </c>
      <c r="AO269" s="30">
        <f t="shared" si="9"/>
        <v>86.2</v>
      </c>
      <c r="AP269" s="28" t="str">
        <f>IF(AO269=" "," ",IF(AO269&lt;='[1]Parámetros Paula V'!$C$53,'[1]Parámetros Paula V'!$A$53,IF(AO269&lt;='[1]Parámetros Paula V'!$C$54,'[1]Parámetros Paula V'!$A$54,IF(AO269&lt;='[1]Parámetros Paula V'!$C$55,'[1]Parámetros Paula V'!$A$55,IF(AO269&lt;='[1]Parámetros Paula V'!$C$56,'[1]Parámetros Paula V'!$A$56,'[1]Parámetros Paula V'!$A$57)))))</f>
        <v>El control es óptimo, efectivo, eficiente, económicamente viable y ejecutándose adecuadamente.</v>
      </c>
      <c r="AQ269" s="31"/>
      <c r="AR269" s="32"/>
      <c r="AS269" s="32"/>
      <c r="AT269" s="31" t="s">
        <v>592</v>
      </c>
    </row>
    <row r="270" spans="1:46" ht="142.5" x14ac:dyDescent="0.2">
      <c r="A270" s="2" t="s">
        <v>584</v>
      </c>
      <c r="B270" s="28" t="s">
        <v>585</v>
      </c>
      <c r="C270" s="33" t="s">
        <v>211</v>
      </c>
      <c r="D270" s="34">
        <v>45470</v>
      </c>
      <c r="E270" s="28">
        <v>2</v>
      </c>
      <c r="F270" s="28" t="str">
        <f>VLOOKUP(E270,[1]Áreas!$D$1:$E$6,2,0)</f>
        <v>Improbable</v>
      </c>
      <c r="G270" s="28">
        <v>5</v>
      </c>
      <c r="H270" s="28" t="str">
        <f>VLOOKUP(G270,[1]Áreas!$I$1:$J$6,2,0)</f>
        <v>Moderado</v>
      </c>
      <c r="I270" s="28">
        <f t="shared" si="8"/>
        <v>10</v>
      </c>
      <c r="J270" s="28" t="str">
        <f>IFERROR(VLOOKUP(CONCATENATE(F270,H270),[1]Áreas!$E$8:$F$33,2,0)," ")</f>
        <v>Medio</v>
      </c>
      <c r="K270" s="28" t="s">
        <v>921</v>
      </c>
      <c r="L270" s="28" t="s">
        <v>63</v>
      </c>
      <c r="M270" s="28" t="s">
        <v>194</v>
      </c>
      <c r="N270" s="28" t="s">
        <v>211</v>
      </c>
      <c r="O270" s="28" t="s">
        <v>37</v>
      </c>
      <c r="P270" s="30">
        <f>IFERROR(VLOOKUP(O270,'[1]Parámetros Paula V'!$B$2:$D$6,2,0)," ")</f>
        <v>80</v>
      </c>
      <c r="Q270" s="30" t="s">
        <v>38</v>
      </c>
      <c r="R270" s="30">
        <f>IFERROR(VLOOKUP(Q270,'[1]Parámetros Paula V'!$B$7:$D$8,2,0)," ")</f>
        <v>100</v>
      </c>
      <c r="S270" s="30" t="s">
        <v>38</v>
      </c>
      <c r="T270" s="30">
        <f>IFERROR(VLOOKUP(S270,'[1]Parámetros Paula V'!$B$9:$D$10,2,0)," ")</f>
        <v>20</v>
      </c>
      <c r="U270" s="30" t="s">
        <v>38</v>
      </c>
      <c r="V270" s="30">
        <f>IFERROR(VLOOKUP(U270,'[1]Parámetros Paula V'!$B$11:$D$12,2,0)," ")</f>
        <v>100</v>
      </c>
      <c r="W270" s="30" t="s">
        <v>38</v>
      </c>
      <c r="X270" s="30">
        <f>IFERROR(VLOOKUP(W270,'[1]Parámetros Paula V'!$B$13:$D$16,2,0)," ")</f>
        <v>100</v>
      </c>
      <c r="Y270" s="30">
        <f>IFERROR((R270*'[1]Parámetros Paula V'!$D$7)+(T270*'[1]Parámetros Paula V'!$D$9)+(V270*'[1]Parámetros Paula V'!$D$11)+(X270*'[1]Parámetros Paula V'!$D$13)," ")</f>
        <v>72</v>
      </c>
      <c r="Z270" s="30" t="s">
        <v>38</v>
      </c>
      <c r="AA270" s="30">
        <f>IFERROR(VLOOKUP(Z270,'[1]Parámetros Paula V'!$B$18:$D$20,2,0)," ")</f>
        <v>100</v>
      </c>
      <c r="AB270" s="30" t="s">
        <v>39</v>
      </c>
      <c r="AC270" s="30">
        <f>IFERROR(IF(Q270="No",20,VLOOKUP(AB270,'[1]Parámetros Paula V'!$B$23:$D$27,2,0))," ")</f>
        <v>100</v>
      </c>
      <c r="AD270" s="30" t="s">
        <v>40</v>
      </c>
      <c r="AE270" s="30">
        <f>IFERROR(VLOOKUP(AD270,'[1]Parámetros Paula V'!$B$29:$D$31,2,0)," ")</f>
        <v>80</v>
      </c>
      <c r="AF270" s="30" t="s">
        <v>41</v>
      </c>
      <c r="AG270" s="30">
        <f>IFERROR(VLOOKUP(AF270,'[1]Parámetros Paula V'!$B$34:$D$36,2,0)," ")</f>
        <v>40</v>
      </c>
      <c r="AH270" s="30" t="s">
        <v>42</v>
      </c>
      <c r="AI270" s="30">
        <f>IFERROR(VLOOKUP(AH270,'[1]Parámetros Paula V'!$B$38:$D$41,2,0)," ")</f>
        <v>80</v>
      </c>
      <c r="AJ270" s="30" t="s">
        <v>51</v>
      </c>
      <c r="AK270" s="30">
        <f>IFERROR(VLOOKUP(AJ270,'[1]Parámetros Paula V'!$B$43:$D$45,2,0)," ")</f>
        <v>100</v>
      </c>
      <c r="AL270" s="30" t="s">
        <v>38</v>
      </c>
      <c r="AM270" s="30">
        <f>IFERROR(VLOOKUP(AL270,'[1]Parámetros Paula V'!$B$46:$D$50,2,0)," ")</f>
        <v>100</v>
      </c>
      <c r="AN270" s="30">
        <f>IFERROR(IF(Q270="No",20,(AE270*'[1]Parámetros Paula V'!$D$29)+(AG270*'[1]Parámetros Paula V'!$D$34)+(AI270*'[1]Parámetros Paula V'!$D$38)+(AK270*'[1]Parámetros Paula V'!$D$43)+(AM270*'[1]Parámetros Paula V'!$D$49))," ")</f>
        <v>89</v>
      </c>
      <c r="AO270" s="30">
        <f t="shared" si="9"/>
        <v>88.2</v>
      </c>
      <c r="AP270" s="28" t="str">
        <f>IF(AO270=" "," ",IF(AO270&lt;='[1]Parámetros Paula V'!$C$53,'[1]Parámetros Paula V'!$A$53,IF(AO270&lt;='[1]Parámetros Paula V'!$C$54,'[1]Parámetros Paula V'!$A$54,IF(AO270&lt;='[1]Parámetros Paula V'!$C$55,'[1]Parámetros Paula V'!$A$55,IF(AO270&lt;='[1]Parámetros Paula V'!$C$56,'[1]Parámetros Paula V'!$A$56,'[1]Parámetros Paula V'!$A$57)))))</f>
        <v>El control es óptimo, efectivo, eficiente, económicamente viable y ejecutándose adecuadamente.</v>
      </c>
      <c r="AQ270" s="31"/>
      <c r="AR270" s="32"/>
      <c r="AS270" s="32"/>
      <c r="AT270" s="31" t="s">
        <v>593</v>
      </c>
    </row>
    <row r="271" spans="1:46" ht="85.5" x14ac:dyDescent="0.2">
      <c r="A271" s="2" t="s">
        <v>594</v>
      </c>
      <c r="B271" s="28" t="s">
        <v>595</v>
      </c>
      <c r="C271" s="33" t="s">
        <v>204</v>
      </c>
      <c r="D271" s="34">
        <v>45468</v>
      </c>
      <c r="E271" s="28">
        <v>3</v>
      </c>
      <c r="F271" s="28" t="str">
        <f>VLOOKUP(E271,[1]Áreas!$D$1:$E$6,2,0)</f>
        <v>Posible</v>
      </c>
      <c r="G271" s="28">
        <v>10</v>
      </c>
      <c r="H271" s="28" t="str">
        <f>VLOOKUP(G271,[1]Áreas!$I$1:$J$6,2,0)</f>
        <v>Mayor</v>
      </c>
      <c r="I271" s="28">
        <f t="shared" si="8"/>
        <v>30</v>
      </c>
      <c r="J271" s="28" t="str">
        <f>IFERROR(VLOOKUP(CONCATENATE(F271,H271),[1]Áreas!$E$8:$F$33,2,0)," ")</f>
        <v>Alto</v>
      </c>
      <c r="K271" s="28" t="s">
        <v>596</v>
      </c>
      <c r="L271" s="28" t="s">
        <v>63</v>
      </c>
      <c r="M271" s="28" t="s">
        <v>115</v>
      </c>
      <c r="N271" s="28" t="s">
        <v>530</v>
      </c>
      <c r="O271" s="28" t="s">
        <v>58</v>
      </c>
      <c r="P271" s="30">
        <f>IFERROR(VLOOKUP(O271,'[1]Parámetros Paula V'!$B$2:$D$6,2,0)," ")</f>
        <v>100</v>
      </c>
      <c r="Q271" s="30" t="s">
        <v>38</v>
      </c>
      <c r="R271" s="30">
        <f>IFERROR(VLOOKUP(Q271,'[1]Parámetros Paula V'!$B$7:$D$8,2,0)," ")</f>
        <v>100</v>
      </c>
      <c r="S271" s="30" t="s">
        <v>38</v>
      </c>
      <c r="T271" s="30">
        <f>IFERROR(VLOOKUP(S271,'[1]Parámetros Paula V'!$B$9:$D$10,2,0)," ")</f>
        <v>20</v>
      </c>
      <c r="U271" s="30" t="s">
        <v>38</v>
      </c>
      <c r="V271" s="30">
        <f>IFERROR(VLOOKUP(U271,'[1]Parámetros Paula V'!$B$11:$D$12,2,0)," ")</f>
        <v>100</v>
      </c>
      <c r="W271" s="30" t="s">
        <v>48</v>
      </c>
      <c r="X271" s="30">
        <f>IFERROR(VLOOKUP(W271,'[1]Parámetros Paula V'!$B$13:$D$16,2,0)," ")</f>
        <v>40</v>
      </c>
      <c r="Y271" s="30">
        <f>IFERROR((R271*'[1]Parámetros Paula V'!$D$7)+(T271*'[1]Parámetros Paula V'!$D$9)+(V271*'[1]Parámetros Paula V'!$D$11)+(X271*'[1]Parámetros Paula V'!$D$13)," ")</f>
        <v>57</v>
      </c>
      <c r="Z271" s="30" t="s">
        <v>38</v>
      </c>
      <c r="AA271" s="30">
        <f>IFERROR(VLOOKUP(Z271,'[1]Parámetros Paula V'!$B$18:$D$20,2,0)," ")</f>
        <v>100</v>
      </c>
      <c r="AB271" s="30" t="s">
        <v>52</v>
      </c>
      <c r="AC271" s="30">
        <f>IFERROR(IF(Q271="No",20,VLOOKUP(AB271,'[1]Parámetros Paula V'!$B$23:$D$27,2,0))," ")</f>
        <v>60</v>
      </c>
      <c r="AD271" s="30" t="s">
        <v>201</v>
      </c>
      <c r="AE271" s="30">
        <f>IFERROR(VLOOKUP(AD271,'[1]Parámetros Paula V'!$B$29:$D$31,2,0)," ")</f>
        <v>60</v>
      </c>
      <c r="AF271" s="30" t="s">
        <v>55</v>
      </c>
      <c r="AG271" s="30">
        <f>IFERROR(VLOOKUP(AF271,'[1]Parámetros Paula V'!$B$34:$D$36,2,0)," ")</f>
        <v>80</v>
      </c>
      <c r="AH271" s="30" t="s">
        <v>59</v>
      </c>
      <c r="AI271" s="30">
        <f>IFERROR(VLOOKUP(AH271,'[1]Parámetros Paula V'!$B$38:$D$41,2,0)," ")</f>
        <v>100</v>
      </c>
      <c r="AJ271" s="30" t="s">
        <v>43</v>
      </c>
      <c r="AK271" s="30">
        <f>IFERROR(VLOOKUP(AJ271,'[1]Parámetros Paula V'!$B$43:$D$45,2,0)," ")</f>
        <v>80</v>
      </c>
      <c r="AL271" s="30" t="s">
        <v>47</v>
      </c>
      <c r="AM271" s="30">
        <f>IFERROR(VLOOKUP(AL271,'[1]Parámetros Paula V'!$B$46:$D$50,2,0)," ")</f>
        <v>20</v>
      </c>
      <c r="AN271" s="30">
        <f>IFERROR(IF(Q271="No",20,(AE271*'[1]Parámetros Paula V'!$D$29)+(AG271*'[1]Parámetros Paula V'!$D$34)+(AI271*'[1]Parámetros Paula V'!$D$38)+(AK271*'[1]Parámetros Paula V'!$D$43)+(AM271*'[1]Parámetros Paula V'!$D$49))," ")</f>
        <v>77.5</v>
      </c>
      <c r="AO271" s="30">
        <f t="shared" si="9"/>
        <v>78.900000000000006</v>
      </c>
      <c r="AP271" s="28" t="str">
        <f>IF(AO271=" "," ",IF(AO271&lt;='[1]Parámetros Paula V'!$C$53,'[1]Parámetros Paula V'!$A$53,IF(AO271&lt;='[1]Parámetros Paula V'!$C$54,'[1]Parámetros Paula V'!$A$54,IF(AO271&lt;='[1]Parámetros Paula V'!$C$55,'[1]Parámetros Paula V'!$A$55,IF(AO271&lt;='[1]Parámetros Paula V'!$C$56,'[1]Parámetros Paula V'!$A$56,'[1]Parámetros Paula V'!$A$57)))))</f>
        <v>El control está diseñado y ejecutándose adecuadamente, cumple con la mitigación del riesgo. Se debe establecer planes de mejora puntuales dirigidas a su mantenimiento</v>
      </c>
      <c r="AQ271" s="31" t="s">
        <v>597</v>
      </c>
      <c r="AR271" s="32"/>
      <c r="AS271" s="32">
        <v>45657</v>
      </c>
      <c r="AT271" s="31" t="s">
        <v>598</v>
      </c>
    </row>
    <row r="272" spans="1:46" ht="114" x14ac:dyDescent="0.2">
      <c r="A272" s="2" t="s">
        <v>599</v>
      </c>
      <c r="B272" s="28" t="s">
        <v>600</v>
      </c>
      <c r="C272" s="28" t="s">
        <v>198</v>
      </c>
      <c r="D272" s="34">
        <v>45471</v>
      </c>
      <c r="E272" s="28">
        <v>4</v>
      </c>
      <c r="F272" s="28" t="str">
        <f>VLOOKUP(E272,[1]Áreas!$D$1:$E$6,2,0)</f>
        <v>Probable</v>
      </c>
      <c r="G272" s="28">
        <v>10</v>
      </c>
      <c r="H272" s="28" t="str">
        <f>VLOOKUP(G272,[1]Áreas!$I$1:$J$6,2,0)</f>
        <v>Mayor</v>
      </c>
      <c r="I272" s="28">
        <f t="shared" si="8"/>
        <v>40</v>
      </c>
      <c r="J272" s="28" t="str">
        <f>IFERROR(VLOOKUP(CONCATENATE(F272,H272),[1]Áreas!$E$8:$F$33,2,0)," ")</f>
        <v>Extremo</v>
      </c>
      <c r="K272" s="28" t="s">
        <v>601</v>
      </c>
      <c r="L272" s="28" t="s">
        <v>63</v>
      </c>
      <c r="M272" s="28" t="s">
        <v>198</v>
      </c>
      <c r="N272" s="28" t="s">
        <v>198</v>
      </c>
      <c r="O272" s="28" t="s">
        <v>58</v>
      </c>
      <c r="P272" s="30">
        <f>IFERROR(VLOOKUP(O272,'[1]Parámetros Paula V'!$B$2:$D$6,2,0)," ")</f>
        <v>100</v>
      </c>
      <c r="Q272" s="30" t="s">
        <v>38</v>
      </c>
      <c r="R272" s="30">
        <f>IFERROR(VLOOKUP(Q272,'[1]Parámetros Paula V'!$B$7:$D$8,2,0)," ")</f>
        <v>100</v>
      </c>
      <c r="S272" s="30" t="s">
        <v>38</v>
      </c>
      <c r="T272" s="30">
        <f>IFERROR(VLOOKUP(S272,'[1]Parámetros Paula V'!$B$9:$D$10,2,0)," ")</f>
        <v>20</v>
      </c>
      <c r="U272" s="30" t="s">
        <v>38</v>
      </c>
      <c r="V272" s="30">
        <f>IFERROR(VLOOKUP(U272,'[1]Parámetros Paula V'!$B$11:$D$12,2,0)," ")</f>
        <v>100</v>
      </c>
      <c r="W272" s="30" t="s">
        <v>38</v>
      </c>
      <c r="X272" s="30">
        <f>IFERROR(VLOOKUP(W272,'[1]Parámetros Paula V'!$B$13:$D$16,2,0)," ")</f>
        <v>100</v>
      </c>
      <c r="Y272" s="30">
        <f>IFERROR((R272*'[1]Parámetros Paula V'!$D$7)+(T272*'[1]Parámetros Paula V'!$D$9)+(V272*'[1]Parámetros Paula V'!$D$11)+(X272*'[1]Parámetros Paula V'!$D$13)," ")</f>
        <v>72</v>
      </c>
      <c r="Z272" s="30" t="s">
        <v>38</v>
      </c>
      <c r="AA272" s="30">
        <f>IFERROR(VLOOKUP(Z272,'[1]Parámetros Paula V'!$B$18:$D$20,2,0)," ")</f>
        <v>100</v>
      </c>
      <c r="AB272" s="30" t="s">
        <v>39</v>
      </c>
      <c r="AC272" s="30">
        <f>IFERROR(IF(Q272="No",20,VLOOKUP(AB272,'[1]Parámetros Paula V'!$B$23:$D$27,2,0))," ")</f>
        <v>100</v>
      </c>
      <c r="AD272" s="30" t="s">
        <v>40</v>
      </c>
      <c r="AE272" s="30">
        <f>IFERROR(VLOOKUP(AD272,'[1]Parámetros Paula V'!$B$29:$D$31,2,0)," ")</f>
        <v>80</v>
      </c>
      <c r="AF272" s="30" t="s">
        <v>41</v>
      </c>
      <c r="AG272" s="30">
        <f>IFERROR(VLOOKUP(AF272,'[1]Parámetros Paula V'!$B$34:$D$36,2,0)," ")</f>
        <v>40</v>
      </c>
      <c r="AH272" s="30" t="s">
        <v>50</v>
      </c>
      <c r="AI272" s="30">
        <f>IFERROR(VLOOKUP(AH272,'[1]Parámetros Paula V'!$B$38:$D$41,2,0)," ")</f>
        <v>40</v>
      </c>
      <c r="AJ272" s="30" t="s">
        <v>51</v>
      </c>
      <c r="AK272" s="30">
        <f>IFERROR(VLOOKUP(AJ272,'[1]Parámetros Paula V'!$B$43:$D$45,2,0)," ")</f>
        <v>100</v>
      </c>
      <c r="AL272" s="30" t="s">
        <v>38</v>
      </c>
      <c r="AM272" s="30">
        <f>IFERROR(VLOOKUP(AL272,'[1]Parámetros Paula V'!$B$46:$D$50,2,0)," ")</f>
        <v>100</v>
      </c>
      <c r="AN272" s="30">
        <f>IFERROR(IF(Q272="No",20,(AE272*'[1]Parámetros Paula V'!$D$29)+(AG272*'[1]Parámetros Paula V'!$D$34)+(AI272*'[1]Parámetros Paula V'!$D$38)+(AK272*'[1]Parámetros Paula V'!$D$43)+(AM272*'[1]Parámetros Paula V'!$D$49))," ")</f>
        <v>79</v>
      </c>
      <c r="AO272" s="30">
        <f t="shared" si="9"/>
        <v>90.2</v>
      </c>
      <c r="AP272" s="28" t="str">
        <f>IF(AO272=" "," ",IF(AO272&lt;='[1]Parámetros Paula V'!$C$53,'[1]Parámetros Paula V'!$A$53,IF(AO272&lt;='[1]Parámetros Paula V'!$C$54,'[1]Parámetros Paula V'!$A$54,IF(AO272&lt;='[1]Parámetros Paula V'!$C$55,'[1]Parámetros Paula V'!$A$55,IF(AO272&lt;='[1]Parámetros Paula V'!$C$56,'[1]Parámetros Paula V'!$A$56,'[1]Parámetros Paula V'!$A$57)))))</f>
        <v>El control es óptimo, efectivo, eficiente, económicamente viable y ejecutándose adecuadamente.</v>
      </c>
      <c r="AQ272" s="31" t="s">
        <v>602</v>
      </c>
      <c r="AR272" s="32"/>
      <c r="AS272" s="32" t="s">
        <v>603</v>
      </c>
      <c r="AT272" s="31" t="s">
        <v>604</v>
      </c>
    </row>
    <row r="273" spans="1:46" ht="114" x14ac:dyDescent="0.2">
      <c r="A273" s="2" t="s">
        <v>599</v>
      </c>
      <c r="B273" s="28" t="s">
        <v>600</v>
      </c>
      <c r="C273" s="33" t="s">
        <v>193</v>
      </c>
      <c r="D273" s="34">
        <v>45460</v>
      </c>
      <c r="E273" s="28">
        <v>4</v>
      </c>
      <c r="F273" s="28" t="str">
        <f>VLOOKUP(E273,[1]Áreas!$D$1:$E$6,2,0)</f>
        <v>Probable</v>
      </c>
      <c r="G273" s="28">
        <v>10</v>
      </c>
      <c r="H273" s="28" t="str">
        <f>VLOOKUP(G273,[1]Áreas!$I$1:$J$6,2,0)</f>
        <v>Mayor</v>
      </c>
      <c r="I273" s="28">
        <f t="shared" si="8"/>
        <v>40</v>
      </c>
      <c r="J273" s="28" t="str">
        <f>IFERROR(VLOOKUP(CONCATENATE(F273,H273),[1]Áreas!$E$8:$F$33,2,0)," ")</f>
        <v>Extremo</v>
      </c>
      <c r="K273" s="28" t="s">
        <v>467</v>
      </c>
      <c r="L273" s="28" t="s">
        <v>63</v>
      </c>
      <c r="M273" s="28" t="s">
        <v>194</v>
      </c>
      <c r="N273" s="28" t="s">
        <v>193</v>
      </c>
      <c r="O273" s="28" t="s">
        <v>58</v>
      </c>
      <c r="P273" s="30">
        <f>IFERROR(VLOOKUP(O273,'[1]Parámetros Paula V'!$B$2:$D$6,2,0)," ")</f>
        <v>100</v>
      </c>
      <c r="Q273" s="30" t="s">
        <v>38</v>
      </c>
      <c r="R273" s="30">
        <f>IFERROR(VLOOKUP(Q273,'[1]Parámetros Paula V'!$B$7:$D$8,2,0)," ")</f>
        <v>100</v>
      </c>
      <c r="S273" s="30" t="s">
        <v>38</v>
      </c>
      <c r="T273" s="30">
        <f>IFERROR(VLOOKUP(S273,'[1]Parámetros Paula V'!$B$9:$D$10,2,0)," ")</f>
        <v>20</v>
      </c>
      <c r="U273" s="30" t="s">
        <v>38</v>
      </c>
      <c r="V273" s="30">
        <f>IFERROR(VLOOKUP(U273,'[1]Parámetros Paula V'!$B$11:$D$12,2,0)," ")</f>
        <v>100</v>
      </c>
      <c r="W273" s="30" t="s">
        <v>48</v>
      </c>
      <c r="X273" s="30">
        <f>IFERROR(VLOOKUP(W273,'[1]Parámetros Paula V'!$B$13:$D$16,2,0)," ")</f>
        <v>40</v>
      </c>
      <c r="Y273" s="30">
        <f>IFERROR((R273*'[1]Parámetros Paula V'!$D$7)+(T273*'[1]Parámetros Paula V'!$D$9)+(V273*'[1]Parámetros Paula V'!$D$11)+(X273*'[1]Parámetros Paula V'!$D$13)," ")</f>
        <v>57</v>
      </c>
      <c r="Z273" s="30" t="s">
        <v>38</v>
      </c>
      <c r="AA273" s="30">
        <f>IFERROR(VLOOKUP(Z273,'[1]Parámetros Paula V'!$B$18:$D$20,2,0)," ")</f>
        <v>100</v>
      </c>
      <c r="AB273" s="30" t="s">
        <v>39</v>
      </c>
      <c r="AC273" s="30">
        <f>IFERROR(IF(Q273="No",20,VLOOKUP(AB273,'[1]Parámetros Paula V'!$B$23:$D$27,2,0))," ")</f>
        <v>100</v>
      </c>
      <c r="AD273" s="30" t="s">
        <v>40</v>
      </c>
      <c r="AE273" s="30">
        <f>IFERROR(VLOOKUP(AD273,'[1]Parámetros Paula V'!$B$29:$D$31,2,0)," ")</f>
        <v>80</v>
      </c>
      <c r="AF273" s="30" t="s">
        <v>41</v>
      </c>
      <c r="AG273" s="30">
        <f>IFERROR(VLOOKUP(AF273,'[1]Parámetros Paula V'!$B$34:$D$36,2,0)," ")</f>
        <v>40</v>
      </c>
      <c r="AH273" s="30" t="s">
        <v>42</v>
      </c>
      <c r="AI273" s="30">
        <f>IFERROR(VLOOKUP(AH273,'[1]Parámetros Paula V'!$B$38:$D$41,2,0)," ")</f>
        <v>80</v>
      </c>
      <c r="AJ273" s="30" t="s">
        <v>51</v>
      </c>
      <c r="AK273" s="30">
        <f>IFERROR(VLOOKUP(AJ273,'[1]Parámetros Paula V'!$B$43:$D$45,2,0)," ")</f>
        <v>100</v>
      </c>
      <c r="AL273" s="30" t="s">
        <v>38</v>
      </c>
      <c r="AM273" s="30">
        <f>IFERROR(VLOOKUP(AL273,'[1]Parámetros Paula V'!$B$46:$D$50,2,0)," ")</f>
        <v>100</v>
      </c>
      <c r="AN273" s="30">
        <f>IFERROR(IF(Q273="No",20,(AE273*'[1]Parámetros Paula V'!$D$29)+(AG273*'[1]Parámetros Paula V'!$D$34)+(AI273*'[1]Parámetros Paula V'!$D$38)+(AK273*'[1]Parámetros Paula V'!$D$43)+(AM273*'[1]Parámetros Paula V'!$D$49))," ")</f>
        <v>89</v>
      </c>
      <c r="AO273" s="30">
        <f t="shared" si="9"/>
        <v>89.2</v>
      </c>
      <c r="AP273" s="28" t="str">
        <f>IF(AO273=" "," ",IF(AO273&lt;='[1]Parámetros Paula V'!$C$53,'[1]Parámetros Paula V'!$A$53,IF(AO273&lt;='[1]Parámetros Paula V'!$C$54,'[1]Parámetros Paula V'!$A$54,IF(AO273&lt;='[1]Parámetros Paula V'!$C$55,'[1]Parámetros Paula V'!$A$55,IF(AO273&lt;='[1]Parámetros Paula V'!$C$56,'[1]Parámetros Paula V'!$A$56,'[1]Parámetros Paula V'!$A$57)))))</f>
        <v>El control es óptimo, efectivo, eficiente, económicamente viable y ejecutándose adecuadamente.</v>
      </c>
      <c r="AQ273" s="31"/>
      <c r="AR273" s="32"/>
      <c r="AS273" s="32"/>
      <c r="AT273" s="31" t="s">
        <v>605</v>
      </c>
    </row>
    <row r="274" spans="1:46" ht="114" x14ac:dyDescent="0.2">
      <c r="A274" s="2" t="s">
        <v>599</v>
      </c>
      <c r="B274" s="28" t="s">
        <v>600</v>
      </c>
      <c r="C274" s="33" t="s">
        <v>193</v>
      </c>
      <c r="D274" s="34">
        <v>45460</v>
      </c>
      <c r="E274" s="28">
        <v>4</v>
      </c>
      <c r="F274" s="28" t="str">
        <f>VLOOKUP(E274,[1]Áreas!$D$1:$E$6,2,0)</f>
        <v>Probable</v>
      </c>
      <c r="G274" s="28">
        <v>10</v>
      </c>
      <c r="H274" s="28" t="str">
        <f>VLOOKUP(G274,[1]Áreas!$I$1:$J$6,2,0)</f>
        <v>Mayor</v>
      </c>
      <c r="I274" s="28">
        <f t="shared" si="8"/>
        <v>40</v>
      </c>
      <c r="J274" s="28" t="str">
        <f>IFERROR(VLOOKUP(CONCATENATE(F274,H274),[1]Áreas!$E$8:$F$33,2,0)," ")</f>
        <v>Extremo</v>
      </c>
      <c r="K274" s="28" t="s">
        <v>606</v>
      </c>
      <c r="L274" s="28" t="s">
        <v>63</v>
      </c>
      <c r="M274" s="28" t="s">
        <v>194</v>
      </c>
      <c r="N274" s="28" t="s">
        <v>193</v>
      </c>
      <c r="O274" s="28" t="s">
        <v>37</v>
      </c>
      <c r="P274" s="30">
        <f>IFERROR(VLOOKUP(O274,'[1]Parámetros Paula V'!$B$2:$D$6,2,0)," ")</f>
        <v>80</v>
      </c>
      <c r="Q274" s="30" t="s">
        <v>47</v>
      </c>
      <c r="R274" s="30">
        <f>IFERROR(VLOOKUP(Q274,'[1]Parámetros Paula V'!$B$7:$D$8,2,0)," ")</f>
        <v>20</v>
      </c>
      <c r="S274" s="30" t="s">
        <v>38</v>
      </c>
      <c r="T274" s="30">
        <f>IFERROR(VLOOKUP(S274,'[1]Parámetros Paula V'!$B$9:$D$10,2,0)," ")</f>
        <v>20</v>
      </c>
      <c r="U274" s="30" t="s">
        <v>38</v>
      </c>
      <c r="V274" s="30">
        <f>IFERROR(VLOOKUP(U274,'[1]Parámetros Paula V'!$B$11:$D$12,2,0)," ")</f>
        <v>100</v>
      </c>
      <c r="W274" s="30" t="s">
        <v>48</v>
      </c>
      <c r="X274" s="30">
        <f>IFERROR(VLOOKUP(W274,'[1]Parámetros Paula V'!$B$13:$D$16,2,0)," ")</f>
        <v>40</v>
      </c>
      <c r="Y274" s="30">
        <f>IFERROR((R274*'[1]Parámetros Paula V'!$D$7)+(T274*'[1]Parámetros Paula V'!$D$9)+(V274*'[1]Parámetros Paula V'!$D$11)+(X274*'[1]Parámetros Paula V'!$D$13)," ")</f>
        <v>33</v>
      </c>
      <c r="Z274" s="30" t="s">
        <v>38</v>
      </c>
      <c r="AA274" s="30">
        <f>IFERROR(VLOOKUP(Z274,'[1]Parámetros Paula V'!$B$18:$D$20,2,0)," ")</f>
        <v>100</v>
      </c>
      <c r="AB274" s="30" t="s">
        <v>39</v>
      </c>
      <c r="AC274" s="30">
        <f>IFERROR(IF(Q274="No",20,VLOOKUP(AB274,'[1]Parámetros Paula V'!$B$23:$D$27,2,0))," ")</f>
        <v>20</v>
      </c>
      <c r="AD274" s="30" t="s">
        <v>40</v>
      </c>
      <c r="AE274" s="30">
        <f>IFERROR(VLOOKUP(AD274,'[1]Parámetros Paula V'!$B$29:$D$31,2,0)," ")</f>
        <v>80</v>
      </c>
      <c r="AF274" s="30" t="s">
        <v>41</v>
      </c>
      <c r="AG274" s="30">
        <f>IFERROR(VLOOKUP(AF274,'[1]Parámetros Paula V'!$B$34:$D$36,2,0)," ")</f>
        <v>40</v>
      </c>
      <c r="AH274" s="30" t="s">
        <v>59</v>
      </c>
      <c r="AI274" s="30">
        <f>IFERROR(VLOOKUP(AH274,'[1]Parámetros Paula V'!$B$38:$D$41,2,0)," ")</f>
        <v>100</v>
      </c>
      <c r="AJ274" s="30" t="s">
        <v>43</v>
      </c>
      <c r="AK274" s="30">
        <f>IFERROR(VLOOKUP(AJ274,'[1]Parámetros Paula V'!$B$43:$D$45,2,0)," ")</f>
        <v>80</v>
      </c>
      <c r="AL274" s="30" t="s">
        <v>38</v>
      </c>
      <c r="AM274" s="30">
        <f>IFERROR(VLOOKUP(AL274,'[1]Parámetros Paula V'!$B$46:$D$50,2,0)," ")</f>
        <v>100</v>
      </c>
      <c r="AN274" s="30">
        <f>IFERROR(IF(Q274="No",20,(AE274*'[1]Parámetros Paula V'!$D$29)+(AG274*'[1]Parámetros Paula V'!$D$34)+(AI274*'[1]Parámetros Paula V'!$D$38)+(AK274*'[1]Parámetros Paula V'!$D$43)+(AM274*'[1]Parámetros Paula V'!$D$49))," ")</f>
        <v>20</v>
      </c>
      <c r="AO274" s="30">
        <f t="shared" si="9"/>
        <v>50.6</v>
      </c>
      <c r="AP274" s="28" t="str">
        <f>IF(AO274=" "," ",IF(AO274&lt;='[1]Parámetros Paula V'!$C$53,'[1]Parámetros Paula V'!$A$53,IF(AO274&lt;='[1]Parámetros Paula V'!$C$54,'[1]Parámetros Paula V'!$A$54,IF(AO274&lt;='[1]Parámetros Paula V'!$C$55,'[1]Parámetros Paula V'!$A$55,IF(AO274&lt;='[1]Parámetros Paula V'!$C$56,'[1]Parámetros Paula V'!$A$56,'[1]Parámetros Paula V'!$A$57)))))</f>
        <v>El control cumple parcialmente el objetivo de mitigación del riesgo, el diseño y/o ejecución del control requiere mejoras. Se debe establecer planes de mejoramiento a mediano plazo</v>
      </c>
      <c r="AQ274" s="31"/>
      <c r="AR274" s="32"/>
      <c r="AS274" s="32"/>
      <c r="AT274" s="31" t="s">
        <v>607</v>
      </c>
    </row>
    <row r="275" spans="1:46" ht="114" x14ac:dyDescent="0.2">
      <c r="A275" s="2" t="s">
        <v>599</v>
      </c>
      <c r="B275" s="28" t="s">
        <v>600</v>
      </c>
      <c r="C275" s="28" t="s">
        <v>208</v>
      </c>
      <c r="D275" s="34">
        <v>45467</v>
      </c>
      <c r="E275" s="28">
        <v>4</v>
      </c>
      <c r="F275" s="28" t="str">
        <f>VLOOKUP(E275,[1]Áreas!$D$1:$E$6,2,0)</f>
        <v>Probable</v>
      </c>
      <c r="G275" s="28">
        <v>10</v>
      </c>
      <c r="H275" s="28" t="str">
        <f>VLOOKUP(G275,[1]Áreas!$I$1:$J$6,2,0)</f>
        <v>Mayor</v>
      </c>
      <c r="I275" s="28">
        <f t="shared" si="8"/>
        <v>40</v>
      </c>
      <c r="J275" s="28" t="str">
        <f>IFERROR(VLOOKUP(CONCATENATE(F275,H275),[1]Áreas!$E$8:$F$33,2,0)," ")</f>
        <v>Extremo</v>
      </c>
      <c r="K275" s="28" t="s">
        <v>922</v>
      </c>
      <c r="L275" s="28" t="s">
        <v>63</v>
      </c>
      <c r="M275" s="28" t="s">
        <v>194</v>
      </c>
      <c r="N275" s="28" t="s">
        <v>208</v>
      </c>
      <c r="O275" s="28" t="s">
        <v>37</v>
      </c>
      <c r="P275" s="30">
        <f>IFERROR(VLOOKUP(O275,'[1]Parámetros Paula V'!$B$2:$D$6,2,0)," ")</f>
        <v>80</v>
      </c>
      <c r="Q275" s="30" t="s">
        <v>38</v>
      </c>
      <c r="R275" s="30">
        <f>IFERROR(VLOOKUP(Q275,'[1]Parámetros Paula V'!$B$7:$D$8,2,0)," ")</f>
        <v>100</v>
      </c>
      <c r="S275" s="30" t="s">
        <v>38</v>
      </c>
      <c r="T275" s="30">
        <f>IFERROR(VLOOKUP(S275,'[1]Parámetros Paula V'!$B$9:$D$10,2,0)," ")</f>
        <v>20</v>
      </c>
      <c r="U275" s="30" t="s">
        <v>38</v>
      </c>
      <c r="V275" s="30">
        <f>IFERROR(VLOOKUP(U275,'[1]Parámetros Paula V'!$B$11:$D$12,2,0)," ")</f>
        <v>100</v>
      </c>
      <c r="W275" s="30" t="s">
        <v>38</v>
      </c>
      <c r="X275" s="30">
        <f>IFERROR(VLOOKUP(W275,'[1]Parámetros Paula V'!$B$13:$D$16,2,0)," ")</f>
        <v>100</v>
      </c>
      <c r="Y275" s="30">
        <f>IFERROR((R275*'[1]Parámetros Paula V'!$D$7)+(T275*'[1]Parámetros Paula V'!$D$9)+(V275*'[1]Parámetros Paula V'!$D$11)+(X275*'[1]Parámetros Paula V'!$D$13)," ")</f>
        <v>72</v>
      </c>
      <c r="Z275" s="30" t="s">
        <v>38</v>
      </c>
      <c r="AA275" s="30">
        <f>IFERROR(VLOOKUP(Z275,'[1]Parámetros Paula V'!$B$18:$D$20,2,0)," ")</f>
        <v>100</v>
      </c>
      <c r="AB275" s="30" t="s">
        <v>39</v>
      </c>
      <c r="AC275" s="30">
        <f>IFERROR(IF(Q275="No",20,VLOOKUP(AB275,'[1]Parámetros Paula V'!$B$23:$D$27,2,0))," ")</f>
        <v>100</v>
      </c>
      <c r="AD275" s="30" t="s">
        <v>40</v>
      </c>
      <c r="AE275" s="30">
        <f>IFERROR(VLOOKUP(AD275,'[1]Parámetros Paula V'!$B$29:$D$31,2,0)," ")</f>
        <v>80</v>
      </c>
      <c r="AF275" s="30" t="s">
        <v>41</v>
      </c>
      <c r="AG275" s="30">
        <f>IFERROR(VLOOKUP(AF275,'[1]Parámetros Paula V'!$B$34:$D$36,2,0)," ")</f>
        <v>40</v>
      </c>
      <c r="AH275" s="30" t="s">
        <v>50</v>
      </c>
      <c r="AI275" s="30">
        <f>IFERROR(VLOOKUP(AH275,'[1]Parámetros Paula V'!$B$38:$D$41,2,0)," ")</f>
        <v>40</v>
      </c>
      <c r="AJ275" s="30" t="s">
        <v>51</v>
      </c>
      <c r="AK275" s="30">
        <f>IFERROR(VLOOKUP(AJ275,'[1]Parámetros Paula V'!$B$43:$D$45,2,0)," ")</f>
        <v>100</v>
      </c>
      <c r="AL275" s="30" t="s">
        <v>38</v>
      </c>
      <c r="AM275" s="30">
        <f>IFERROR(VLOOKUP(AL275,'[1]Parámetros Paula V'!$B$46:$D$50,2,0)," ")</f>
        <v>100</v>
      </c>
      <c r="AN275" s="30">
        <f>IFERROR(IF(Q275="No",20,(AE275*'[1]Parámetros Paula V'!$D$29)+(AG275*'[1]Parámetros Paula V'!$D$34)+(AI275*'[1]Parámetros Paula V'!$D$38)+(AK275*'[1]Parámetros Paula V'!$D$43)+(AM275*'[1]Parámetros Paula V'!$D$49))," ")</f>
        <v>79</v>
      </c>
      <c r="AO275" s="30">
        <f t="shared" si="9"/>
        <v>86.2</v>
      </c>
      <c r="AP275" s="28" t="str">
        <f>IF(AO275=" "," ",IF(AO275&lt;='[1]Parámetros Paula V'!$C$53,'[1]Parámetros Paula V'!$A$53,IF(AO275&lt;='[1]Parámetros Paula V'!$C$54,'[1]Parámetros Paula V'!$A$54,IF(AO275&lt;='[1]Parámetros Paula V'!$C$55,'[1]Parámetros Paula V'!$A$55,IF(AO275&lt;='[1]Parámetros Paula V'!$C$56,'[1]Parámetros Paula V'!$A$56,'[1]Parámetros Paula V'!$A$57)))))</f>
        <v>El control es óptimo, efectivo, eficiente, económicamente viable y ejecutándose adecuadamente.</v>
      </c>
      <c r="AQ275" s="31"/>
      <c r="AR275" s="32"/>
      <c r="AS275" s="32"/>
      <c r="AT275" s="31" t="s">
        <v>608</v>
      </c>
    </row>
    <row r="276" spans="1:46" ht="114" x14ac:dyDescent="0.2">
      <c r="A276" s="2" t="s">
        <v>599</v>
      </c>
      <c r="B276" s="28" t="s">
        <v>600</v>
      </c>
      <c r="C276" s="33" t="s">
        <v>449</v>
      </c>
      <c r="D276" s="34">
        <v>45469</v>
      </c>
      <c r="E276" s="28">
        <v>4</v>
      </c>
      <c r="F276" s="28" t="str">
        <f>VLOOKUP(E276,[1]Áreas!$D$1:$E$6,2,0)</f>
        <v>Probable</v>
      </c>
      <c r="G276" s="28">
        <v>10</v>
      </c>
      <c r="H276" s="28" t="str">
        <f>VLOOKUP(G276,[1]Áreas!$I$1:$J$6,2,0)</f>
        <v>Mayor</v>
      </c>
      <c r="I276" s="28">
        <f t="shared" si="8"/>
        <v>40</v>
      </c>
      <c r="J276" s="28" t="str">
        <f>IFERROR(VLOOKUP(CONCATENATE(F276,H276),[1]Áreas!$E$8:$F$33,2,0)," ")</f>
        <v>Extremo</v>
      </c>
      <c r="K276" s="28" t="s">
        <v>609</v>
      </c>
      <c r="L276" s="28" t="s">
        <v>63</v>
      </c>
      <c r="M276" s="28" t="s">
        <v>194</v>
      </c>
      <c r="N276" s="28" t="s">
        <v>449</v>
      </c>
      <c r="O276" s="28" t="s">
        <v>37</v>
      </c>
      <c r="P276" s="30">
        <f>IFERROR(VLOOKUP(O276,'[1]Parámetros Paula V'!$B$2:$D$6,2,0)," ")</f>
        <v>80</v>
      </c>
      <c r="Q276" s="30" t="s">
        <v>38</v>
      </c>
      <c r="R276" s="30">
        <f>IFERROR(VLOOKUP(Q276,'[1]Parámetros Paula V'!$B$7:$D$8,2,0)," ")</f>
        <v>100</v>
      </c>
      <c r="S276" s="30" t="s">
        <v>38</v>
      </c>
      <c r="T276" s="30">
        <f>IFERROR(VLOOKUP(S276,'[1]Parámetros Paula V'!$B$9:$D$10,2,0)," ")</f>
        <v>20</v>
      </c>
      <c r="U276" s="30" t="s">
        <v>38</v>
      </c>
      <c r="V276" s="30">
        <f>IFERROR(VLOOKUP(U276,'[1]Parámetros Paula V'!$B$11:$D$12,2,0)," ")</f>
        <v>100</v>
      </c>
      <c r="W276" s="30" t="s">
        <v>48</v>
      </c>
      <c r="X276" s="30">
        <f>IFERROR(VLOOKUP(W276,'[1]Parámetros Paula V'!$B$13:$D$16,2,0)," ")</f>
        <v>40</v>
      </c>
      <c r="Y276" s="30">
        <f>IFERROR((R276*'[1]Parámetros Paula V'!$D$7)+(T276*'[1]Parámetros Paula V'!$D$9)+(V276*'[1]Parámetros Paula V'!$D$11)+(X276*'[1]Parámetros Paula V'!$D$13)," ")</f>
        <v>57</v>
      </c>
      <c r="Z276" s="30" t="s">
        <v>38</v>
      </c>
      <c r="AA276" s="30">
        <f>IFERROR(VLOOKUP(Z276,'[1]Parámetros Paula V'!$B$18:$D$20,2,0)," ")</f>
        <v>100</v>
      </c>
      <c r="AB276" s="30" t="s">
        <v>39</v>
      </c>
      <c r="AC276" s="30">
        <f>IFERROR(IF(Q276="No",20,VLOOKUP(AB276,'[1]Parámetros Paula V'!$B$23:$D$27,2,0))," ")</f>
        <v>100</v>
      </c>
      <c r="AD276" s="30" t="s">
        <v>40</v>
      </c>
      <c r="AE276" s="30">
        <f>IFERROR(VLOOKUP(AD276,'[1]Parámetros Paula V'!$B$29:$D$31,2,0)," ")</f>
        <v>80</v>
      </c>
      <c r="AF276" s="30" t="s">
        <v>41</v>
      </c>
      <c r="AG276" s="30">
        <f>IFERROR(VLOOKUP(AF276,'[1]Parámetros Paula V'!$B$34:$D$36,2,0)," ")</f>
        <v>40</v>
      </c>
      <c r="AH276" s="30" t="s">
        <v>50</v>
      </c>
      <c r="AI276" s="30">
        <f>IFERROR(VLOOKUP(AH276,'[1]Parámetros Paula V'!$B$38:$D$41,2,0)," ")</f>
        <v>40</v>
      </c>
      <c r="AJ276" s="30" t="s">
        <v>51</v>
      </c>
      <c r="AK276" s="30">
        <f>IFERROR(VLOOKUP(AJ276,'[1]Parámetros Paula V'!$B$43:$D$45,2,0)," ")</f>
        <v>100</v>
      </c>
      <c r="AL276" s="30" t="s">
        <v>38</v>
      </c>
      <c r="AM276" s="30">
        <f>IFERROR(VLOOKUP(AL276,'[1]Parámetros Paula V'!$B$46:$D$50,2,0)," ")</f>
        <v>100</v>
      </c>
      <c r="AN276" s="30">
        <f>IFERROR(IF(Q276="No",20,(AE276*'[1]Parámetros Paula V'!$D$29)+(AG276*'[1]Parámetros Paula V'!$D$34)+(AI276*'[1]Parámetros Paula V'!$D$38)+(AK276*'[1]Parámetros Paula V'!$D$43)+(AM276*'[1]Parámetros Paula V'!$D$49))," ")</f>
        <v>79</v>
      </c>
      <c r="AO276" s="30">
        <f t="shared" si="9"/>
        <v>83.2</v>
      </c>
      <c r="AP276" s="28" t="str">
        <f>IF(AO276=" "," ",IF(AO276&lt;='[1]Parámetros Paula V'!$C$53,'[1]Parámetros Paula V'!$A$53,IF(AO276&lt;='[1]Parámetros Paula V'!$C$54,'[1]Parámetros Paula V'!$A$54,IF(AO276&lt;='[1]Parámetros Paula V'!$C$55,'[1]Parámetros Paula V'!$A$55,IF(AO276&lt;='[1]Parámetros Paula V'!$C$56,'[1]Parámetros Paula V'!$A$56,'[1]Parámetros Paula V'!$A$57)))))</f>
        <v>El control es óptimo, efectivo, eficiente, económicamente viable y ejecutándose adecuadamente.</v>
      </c>
      <c r="AQ276" s="31"/>
      <c r="AR276" s="32"/>
      <c r="AS276" s="32"/>
      <c r="AT276" s="31" t="s">
        <v>44</v>
      </c>
    </row>
    <row r="277" spans="1:46" ht="114" x14ac:dyDescent="0.2">
      <c r="A277" s="2" t="s">
        <v>599</v>
      </c>
      <c r="B277" s="28" t="s">
        <v>600</v>
      </c>
      <c r="C277" s="33" t="s">
        <v>449</v>
      </c>
      <c r="D277" s="34">
        <v>45469</v>
      </c>
      <c r="E277" s="28">
        <v>4</v>
      </c>
      <c r="F277" s="28" t="str">
        <f>VLOOKUP(E277,[1]Áreas!$D$1:$E$6,2,0)</f>
        <v>Probable</v>
      </c>
      <c r="G277" s="28">
        <v>10</v>
      </c>
      <c r="H277" s="28" t="str">
        <f>VLOOKUP(G277,[1]Áreas!$I$1:$J$6,2,0)</f>
        <v>Mayor</v>
      </c>
      <c r="I277" s="28">
        <f t="shared" si="8"/>
        <v>40</v>
      </c>
      <c r="J277" s="28" t="str">
        <f>IFERROR(VLOOKUP(CONCATENATE(F277,H277),[1]Áreas!$E$8:$F$33,2,0)," ")</f>
        <v>Extremo</v>
      </c>
      <c r="K277" s="28" t="s">
        <v>923</v>
      </c>
      <c r="L277" s="28" t="s">
        <v>63</v>
      </c>
      <c r="M277" s="28" t="s">
        <v>194</v>
      </c>
      <c r="N277" s="28" t="s">
        <v>449</v>
      </c>
      <c r="O277" s="28" t="s">
        <v>37</v>
      </c>
      <c r="P277" s="30">
        <f>IFERROR(VLOOKUP(O277,'[1]Parámetros Paula V'!$B$2:$D$6,2,0)," ")</f>
        <v>80</v>
      </c>
      <c r="Q277" s="30" t="s">
        <v>38</v>
      </c>
      <c r="R277" s="30">
        <f>IFERROR(VLOOKUP(Q277,'[1]Parámetros Paula V'!$B$7:$D$8,2,0)," ")</f>
        <v>100</v>
      </c>
      <c r="S277" s="30" t="s">
        <v>38</v>
      </c>
      <c r="T277" s="30">
        <f>IFERROR(VLOOKUP(S277,'[1]Parámetros Paula V'!$B$9:$D$10,2,0)," ")</f>
        <v>20</v>
      </c>
      <c r="U277" s="30" t="s">
        <v>38</v>
      </c>
      <c r="V277" s="30">
        <f>IFERROR(VLOOKUP(U277,'[1]Parámetros Paula V'!$B$11:$D$12,2,0)," ")</f>
        <v>100</v>
      </c>
      <c r="W277" s="30" t="s">
        <v>38</v>
      </c>
      <c r="X277" s="30">
        <f>IFERROR(VLOOKUP(W277,'[1]Parámetros Paula V'!$B$13:$D$16,2,0)," ")</f>
        <v>100</v>
      </c>
      <c r="Y277" s="30">
        <f>IFERROR((R277*'[1]Parámetros Paula V'!$D$7)+(T277*'[1]Parámetros Paula V'!$D$9)+(V277*'[1]Parámetros Paula V'!$D$11)+(X277*'[1]Parámetros Paula V'!$D$13)," ")</f>
        <v>72</v>
      </c>
      <c r="Z277" s="30" t="s">
        <v>38</v>
      </c>
      <c r="AA277" s="30">
        <f>IFERROR(VLOOKUP(Z277,'[1]Parámetros Paula V'!$B$18:$D$20,2,0)," ")</f>
        <v>100</v>
      </c>
      <c r="AB277" s="30" t="s">
        <v>39</v>
      </c>
      <c r="AC277" s="30">
        <f>IFERROR(IF(Q277="No",20,VLOOKUP(AB277,'[1]Parámetros Paula V'!$B$23:$D$27,2,0))," ")</f>
        <v>100</v>
      </c>
      <c r="AD277" s="30" t="s">
        <v>40</v>
      </c>
      <c r="AE277" s="30">
        <f>IFERROR(VLOOKUP(AD277,'[1]Parámetros Paula V'!$B$29:$D$31,2,0)," ")</f>
        <v>80</v>
      </c>
      <c r="AF277" s="30" t="s">
        <v>41</v>
      </c>
      <c r="AG277" s="30">
        <f>IFERROR(VLOOKUP(AF277,'[1]Parámetros Paula V'!$B$34:$D$36,2,0)," ")</f>
        <v>40</v>
      </c>
      <c r="AH277" s="30" t="s">
        <v>50</v>
      </c>
      <c r="AI277" s="30">
        <f>IFERROR(VLOOKUP(AH277,'[1]Parámetros Paula V'!$B$38:$D$41,2,0)," ")</f>
        <v>40</v>
      </c>
      <c r="AJ277" s="30" t="s">
        <v>51</v>
      </c>
      <c r="AK277" s="30">
        <f>IFERROR(VLOOKUP(AJ277,'[1]Parámetros Paula V'!$B$43:$D$45,2,0)," ")</f>
        <v>100</v>
      </c>
      <c r="AL277" s="30" t="s">
        <v>38</v>
      </c>
      <c r="AM277" s="30">
        <f>IFERROR(VLOOKUP(AL277,'[1]Parámetros Paula V'!$B$46:$D$50,2,0)," ")</f>
        <v>100</v>
      </c>
      <c r="AN277" s="30">
        <f>IFERROR(IF(Q277="No",20,(AE277*'[1]Parámetros Paula V'!$D$29)+(AG277*'[1]Parámetros Paula V'!$D$34)+(AI277*'[1]Parámetros Paula V'!$D$38)+(AK277*'[1]Parámetros Paula V'!$D$43)+(AM277*'[1]Parámetros Paula V'!$D$49))," ")</f>
        <v>79</v>
      </c>
      <c r="AO277" s="30">
        <f t="shared" si="9"/>
        <v>86.2</v>
      </c>
      <c r="AP277" s="28" t="str">
        <f>IF(AO277=" "," ",IF(AO277&lt;='[1]Parámetros Paula V'!$C$53,'[1]Parámetros Paula V'!$A$53,IF(AO277&lt;='[1]Parámetros Paula V'!$C$54,'[1]Parámetros Paula V'!$A$54,IF(AO277&lt;='[1]Parámetros Paula V'!$C$55,'[1]Parámetros Paula V'!$A$55,IF(AO277&lt;='[1]Parámetros Paula V'!$C$56,'[1]Parámetros Paula V'!$A$56,'[1]Parámetros Paula V'!$A$57)))))</f>
        <v>El control es óptimo, efectivo, eficiente, económicamente viable y ejecutándose adecuadamente.</v>
      </c>
      <c r="AQ277" s="31"/>
      <c r="AR277" s="32"/>
      <c r="AS277" s="32"/>
      <c r="AT277" s="31" t="s">
        <v>44</v>
      </c>
    </row>
    <row r="278" spans="1:46" ht="125.25" customHeight="1" x14ac:dyDescent="0.2">
      <c r="A278" s="2" t="s">
        <v>610</v>
      </c>
      <c r="B278" s="28" t="s">
        <v>611</v>
      </c>
      <c r="C278" s="33" t="s">
        <v>458</v>
      </c>
      <c r="D278" s="34">
        <v>45462</v>
      </c>
      <c r="E278" s="28">
        <v>3</v>
      </c>
      <c r="F278" s="28" t="str">
        <f>VLOOKUP(E278,[1]Áreas!$D$1:$E$6,2,0)</f>
        <v>Posible</v>
      </c>
      <c r="G278" s="28">
        <v>2</v>
      </c>
      <c r="H278" s="28" t="str">
        <f>VLOOKUP(G278,[1]Áreas!$I$1:$J$6,2,0)</f>
        <v>Menor</v>
      </c>
      <c r="I278" s="28">
        <f t="shared" si="8"/>
        <v>6</v>
      </c>
      <c r="J278" s="28" t="str">
        <f>IFERROR(VLOOKUP(CONCATENATE(F278,H278),[1]Áreas!$E$8:$F$33,2,0)," ")</f>
        <v>Medio</v>
      </c>
      <c r="K278" s="28" t="s">
        <v>612</v>
      </c>
      <c r="L278" s="28" t="s">
        <v>35</v>
      </c>
      <c r="M278" s="28" t="s">
        <v>115</v>
      </c>
      <c r="N278" s="28" t="s">
        <v>458</v>
      </c>
      <c r="O278" s="28" t="s">
        <v>58</v>
      </c>
      <c r="P278" s="30">
        <f>IFERROR(VLOOKUP(O278,'[1]Parámetros Paula V'!$B$2:$D$6,2,0)," ")</f>
        <v>100</v>
      </c>
      <c r="Q278" s="30" t="s">
        <v>38</v>
      </c>
      <c r="R278" s="30">
        <f>IFERROR(VLOOKUP(Q278,'[1]Parámetros Paula V'!$B$7:$D$8,2,0)," ")</f>
        <v>100</v>
      </c>
      <c r="S278" s="30" t="s">
        <v>47</v>
      </c>
      <c r="T278" s="30">
        <f>IFERROR(VLOOKUP(S278,'[1]Parámetros Paula V'!$B$9:$D$10,2,0)," ")</f>
        <v>100</v>
      </c>
      <c r="U278" s="30" t="s">
        <v>38</v>
      </c>
      <c r="V278" s="30">
        <f>IFERROR(VLOOKUP(U278,'[1]Parámetros Paula V'!$B$11:$D$12,2,0)," ")</f>
        <v>100</v>
      </c>
      <c r="W278" s="30" t="s">
        <v>38</v>
      </c>
      <c r="X278" s="30">
        <f>IFERROR(VLOOKUP(W278,'[1]Parámetros Paula V'!$B$13:$D$16,2,0)," ")</f>
        <v>100</v>
      </c>
      <c r="Y278" s="30">
        <f>IFERROR((R278*'[1]Parámetros Paula V'!$D$7)+(T278*'[1]Parámetros Paula V'!$D$9)+(V278*'[1]Parámetros Paula V'!$D$11)+(X278*'[1]Parámetros Paula V'!$D$13)," ")</f>
        <v>100</v>
      </c>
      <c r="Z278" s="30" t="s">
        <v>38</v>
      </c>
      <c r="AA278" s="30">
        <f>IFERROR(VLOOKUP(Z278,'[1]Parámetros Paula V'!$B$18:$D$20,2,0)," ")</f>
        <v>100</v>
      </c>
      <c r="AB278" s="30" t="s">
        <v>39</v>
      </c>
      <c r="AC278" s="30">
        <f>IFERROR(IF(Q278="No",20,VLOOKUP(AB278,'[1]Parámetros Paula V'!$B$23:$D$27,2,0))," ")</f>
        <v>100</v>
      </c>
      <c r="AD278" s="30" t="s">
        <v>40</v>
      </c>
      <c r="AE278" s="30">
        <f>IFERROR(VLOOKUP(AD278,'[1]Parámetros Paula V'!$B$29:$D$31,2,0)," ")</f>
        <v>80</v>
      </c>
      <c r="AF278" s="30" t="s">
        <v>41</v>
      </c>
      <c r="AG278" s="30">
        <f>IFERROR(VLOOKUP(AF278,'[1]Parámetros Paula V'!$B$34:$D$36,2,0)," ")</f>
        <v>40</v>
      </c>
      <c r="AH278" s="30" t="s">
        <v>50</v>
      </c>
      <c r="AI278" s="30">
        <f>IFERROR(VLOOKUP(AH278,'[1]Parámetros Paula V'!$B$38:$D$41,2,0)," ")</f>
        <v>40</v>
      </c>
      <c r="AJ278" s="30" t="s">
        <v>43</v>
      </c>
      <c r="AK278" s="30">
        <f>IFERROR(VLOOKUP(AJ278,'[1]Parámetros Paula V'!$B$43:$D$45,2,0)," ")</f>
        <v>80</v>
      </c>
      <c r="AL278" s="30" t="s">
        <v>38</v>
      </c>
      <c r="AM278" s="30">
        <f>IFERROR(VLOOKUP(AL278,'[1]Parámetros Paula V'!$B$46:$D$50,2,0)," ")</f>
        <v>100</v>
      </c>
      <c r="AN278" s="30">
        <f>IFERROR(IF(Q278="No",20,(AE278*'[1]Parámetros Paula V'!$D$29)+(AG278*'[1]Parámetros Paula V'!$D$34)+(AI278*'[1]Parámetros Paula V'!$D$38)+(AK278*'[1]Parámetros Paula V'!$D$43)+(AM278*'[1]Parámetros Paula V'!$D$49))," ")</f>
        <v>69</v>
      </c>
      <c r="AO278" s="30">
        <f t="shared" si="9"/>
        <v>93.8</v>
      </c>
      <c r="AP278" s="28" t="str">
        <f>IF(AO278=" "," ",IF(AO278&lt;='[1]Parámetros Paula V'!$C$53,'[1]Parámetros Paula V'!$A$53,IF(AO278&lt;='[1]Parámetros Paula V'!$C$54,'[1]Parámetros Paula V'!$A$54,IF(AO278&lt;='[1]Parámetros Paula V'!$C$55,'[1]Parámetros Paula V'!$A$55,IF(AO278&lt;='[1]Parámetros Paula V'!$C$56,'[1]Parámetros Paula V'!$A$56,'[1]Parámetros Paula V'!$A$57)))))</f>
        <v>El control es óptimo, efectivo, eficiente, económicamente viable y ejecutándose adecuadamente.</v>
      </c>
      <c r="AQ278" s="31"/>
      <c r="AR278" s="32"/>
      <c r="AS278" s="32"/>
      <c r="AT278" s="31" t="s">
        <v>613</v>
      </c>
    </row>
    <row r="279" spans="1:46" ht="57" x14ac:dyDescent="0.2">
      <c r="A279" s="2" t="s">
        <v>610</v>
      </c>
      <c r="B279" s="28" t="s">
        <v>611</v>
      </c>
      <c r="C279" s="33" t="s">
        <v>458</v>
      </c>
      <c r="D279" s="34">
        <v>45462</v>
      </c>
      <c r="E279" s="28">
        <v>3</v>
      </c>
      <c r="F279" s="28" t="str">
        <f>VLOOKUP(E279,[1]Áreas!$D$1:$E$6,2,0)</f>
        <v>Posible</v>
      </c>
      <c r="G279" s="28">
        <v>2</v>
      </c>
      <c r="H279" s="28" t="str">
        <f>VLOOKUP(G279,[1]Áreas!$I$1:$J$6,2,0)</f>
        <v>Menor</v>
      </c>
      <c r="I279" s="28">
        <f t="shared" si="8"/>
        <v>6</v>
      </c>
      <c r="J279" s="28" t="str">
        <f>IFERROR(VLOOKUP(CONCATENATE(F279,H279),[1]Áreas!$E$8:$F$33,2,0)," ")</f>
        <v>Medio</v>
      </c>
      <c r="K279" s="28" t="s">
        <v>614</v>
      </c>
      <c r="L279" s="28" t="s">
        <v>35</v>
      </c>
      <c r="M279" s="28" t="s">
        <v>115</v>
      </c>
      <c r="N279" s="28" t="s">
        <v>458</v>
      </c>
      <c r="O279" s="28" t="s">
        <v>58</v>
      </c>
      <c r="P279" s="30">
        <f>IFERROR(VLOOKUP(O279,'[1]Parámetros Paula V'!$B$2:$D$6,2,0)," ")</f>
        <v>100</v>
      </c>
      <c r="Q279" s="30" t="s">
        <v>38</v>
      </c>
      <c r="R279" s="30">
        <f>IFERROR(VLOOKUP(Q279,'[1]Parámetros Paula V'!$B$7:$D$8,2,0)," ")</f>
        <v>100</v>
      </c>
      <c r="S279" s="30" t="s">
        <v>47</v>
      </c>
      <c r="T279" s="30">
        <f>IFERROR(VLOOKUP(S279,'[1]Parámetros Paula V'!$B$9:$D$10,2,0)," ")</f>
        <v>100</v>
      </c>
      <c r="U279" s="30" t="s">
        <v>38</v>
      </c>
      <c r="V279" s="30">
        <f>IFERROR(VLOOKUP(U279,'[1]Parámetros Paula V'!$B$11:$D$12,2,0)," ")</f>
        <v>100</v>
      </c>
      <c r="W279" s="30" t="s">
        <v>48</v>
      </c>
      <c r="X279" s="30">
        <f>IFERROR(VLOOKUP(W279,'[1]Parámetros Paula V'!$B$13:$D$16,2,0)," ")</f>
        <v>40</v>
      </c>
      <c r="Y279" s="30">
        <f>IFERROR((R279*'[1]Parámetros Paula V'!$D$7)+(T279*'[1]Parámetros Paula V'!$D$9)+(V279*'[1]Parámetros Paula V'!$D$11)+(X279*'[1]Parámetros Paula V'!$D$13)," ")</f>
        <v>85</v>
      </c>
      <c r="Z279" s="30" t="s">
        <v>38</v>
      </c>
      <c r="AA279" s="30">
        <f>IFERROR(VLOOKUP(Z279,'[1]Parámetros Paula V'!$B$18:$D$20,2,0)," ")</f>
        <v>100</v>
      </c>
      <c r="AB279" s="30" t="s">
        <v>39</v>
      </c>
      <c r="AC279" s="30">
        <f>IFERROR(IF(Q279="No",20,VLOOKUP(AB279,'[1]Parámetros Paula V'!$B$23:$D$27,2,0))," ")</f>
        <v>100</v>
      </c>
      <c r="AD279" s="30" t="s">
        <v>40</v>
      </c>
      <c r="AE279" s="30">
        <f>IFERROR(VLOOKUP(AD279,'[1]Parámetros Paula V'!$B$29:$D$31,2,0)," ")</f>
        <v>80</v>
      </c>
      <c r="AF279" s="30" t="s">
        <v>55</v>
      </c>
      <c r="AG279" s="30">
        <f>IFERROR(VLOOKUP(AF279,'[1]Parámetros Paula V'!$B$34:$D$36,2,0)," ")</f>
        <v>80</v>
      </c>
      <c r="AH279" s="30" t="s">
        <v>50</v>
      </c>
      <c r="AI279" s="30">
        <f>IFERROR(VLOOKUP(AH279,'[1]Parámetros Paula V'!$B$38:$D$41,2,0)," ")</f>
        <v>40</v>
      </c>
      <c r="AJ279" s="30" t="s">
        <v>51</v>
      </c>
      <c r="AK279" s="30">
        <f>IFERROR(VLOOKUP(AJ279,'[1]Parámetros Paula V'!$B$43:$D$45,2,0)," ")</f>
        <v>100</v>
      </c>
      <c r="AL279" s="30" t="s">
        <v>38</v>
      </c>
      <c r="AM279" s="30">
        <f>IFERROR(VLOOKUP(AL279,'[1]Parámetros Paula V'!$B$46:$D$50,2,0)," ")</f>
        <v>100</v>
      </c>
      <c r="AN279" s="30">
        <f>IFERROR(IF(Q279="No",20,(AE279*'[1]Parámetros Paula V'!$D$29)+(AG279*'[1]Parámetros Paula V'!$D$34)+(AI279*'[1]Parámetros Paula V'!$D$38)+(AK279*'[1]Parámetros Paula V'!$D$43)+(AM279*'[1]Parámetros Paula V'!$D$49))," ")</f>
        <v>82</v>
      </c>
      <c r="AO279" s="30">
        <f t="shared" si="9"/>
        <v>93.4</v>
      </c>
      <c r="AP279" s="28" t="str">
        <f>IF(AO279=" "," ",IF(AO279&lt;='[1]Parámetros Paula V'!$C$53,'[1]Parámetros Paula V'!$A$53,IF(AO279&lt;='[1]Parámetros Paula V'!$C$54,'[1]Parámetros Paula V'!$A$54,IF(AO279&lt;='[1]Parámetros Paula V'!$C$55,'[1]Parámetros Paula V'!$A$55,IF(AO279&lt;='[1]Parámetros Paula V'!$C$56,'[1]Parámetros Paula V'!$A$56,'[1]Parámetros Paula V'!$A$57)))))</f>
        <v>El control es óptimo, efectivo, eficiente, económicamente viable y ejecutándose adecuadamente.</v>
      </c>
      <c r="AQ279" s="31"/>
      <c r="AR279" s="32"/>
      <c r="AS279" s="32"/>
      <c r="AT279" s="31" t="s">
        <v>613</v>
      </c>
    </row>
    <row r="280" spans="1:46" ht="108" customHeight="1" x14ac:dyDescent="0.2">
      <c r="A280" s="2" t="s">
        <v>615</v>
      </c>
      <c r="B280" s="28" t="s">
        <v>616</v>
      </c>
      <c r="C280" s="33" t="s">
        <v>458</v>
      </c>
      <c r="D280" s="34">
        <v>45462</v>
      </c>
      <c r="E280" s="28">
        <v>3</v>
      </c>
      <c r="F280" s="28" t="str">
        <f>VLOOKUP(E280,[1]Áreas!$D$1:$E$6,2,0)</f>
        <v>Posible</v>
      </c>
      <c r="G280" s="28">
        <v>5</v>
      </c>
      <c r="H280" s="28" t="str">
        <f>VLOOKUP(G280,[1]Áreas!$I$1:$J$6,2,0)</f>
        <v>Moderado</v>
      </c>
      <c r="I280" s="28">
        <f t="shared" si="8"/>
        <v>15</v>
      </c>
      <c r="J280" s="28" t="str">
        <f>IFERROR(VLOOKUP(CONCATENATE(F280,H280),[1]Áreas!$E$8:$F$33,2,0)," ")</f>
        <v>Alto</v>
      </c>
      <c r="K280" s="28" t="s">
        <v>617</v>
      </c>
      <c r="L280" s="28" t="s">
        <v>35</v>
      </c>
      <c r="M280" s="28" t="s">
        <v>115</v>
      </c>
      <c r="N280" s="28" t="s">
        <v>458</v>
      </c>
      <c r="O280" s="28" t="s">
        <v>37</v>
      </c>
      <c r="P280" s="30">
        <f>IFERROR(VLOOKUP(O280,'[1]Parámetros Paula V'!$B$2:$D$6,2,0)," ")</f>
        <v>80</v>
      </c>
      <c r="Q280" s="30" t="s">
        <v>38</v>
      </c>
      <c r="R280" s="30">
        <f>IFERROR(VLOOKUP(Q280,'[1]Parámetros Paula V'!$B$7:$D$8,2,0)," ")</f>
        <v>100</v>
      </c>
      <c r="S280" s="30" t="s">
        <v>47</v>
      </c>
      <c r="T280" s="30">
        <f>IFERROR(VLOOKUP(S280,'[1]Parámetros Paula V'!$B$9:$D$10,2,0)," ")</f>
        <v>100</v>
      </c>
      <c r="U280" s="30" t="s">
        <v>38</v>
      </c>
      <c r="V280" s="30">
        <f>IFERROR(VLOOKUP(U280,'[1]Parámetros Paula V'!$B$11:$D$12,2,0)," ")</f>
        <v>100</v>
      </c>
      <c r="W280" s="30" t="s">
        <v>48</v>
      </c>
      <c r="X280" s="30">
        <f>IFERROR(VLOOKUP(W280,'[1]Parámetros Paula V'!$B$13:$D$16,2,0)," ")</f>
        <v>40</v>
      </c>
      <c r="Y280" s="30">
        <f>IFERROR((R280*'[1]Parámetros Paula V'!$D$7)+(T280*'[1]Parámetros Paula V'!$D$9)+(V280*'[1]Parámetros Paula V'!$D$11)+(X280*'[1]Parámetros Paula V'!$D$13)," ")</f>
        <v>85</v>
      </c>
      <c r="Z280" s="30" t="s">
        <v>38</v>
      </c>
      <c r="AA280" s="30">
        <f>IFERROR(VLOOKUP(Z280,'[1]Parámetros Paula V'!$B$18:$D$20,2,0)," ")</f>
        <v>100</v>
      </c>
      <c r="AB280" s="30" t="s">
        <v>110</v>
      </c>
      <c r="AC280" s="30">
        <f>IFERROR(IF(Q280="No",20,VLOOKUP(AB280,'[1]Parámetros Paula V'!$B$23:$D$27,2,0))," ")</f>
        <v>80</v>
      </c>
      <c r="AD280" s="30" t="s">
        <v>49</v>
      </c>
      <c r="AE280" s="30">
        <f>IFERROR(VLOOKUP(AD280,'[1]Parámetros Paula V'!$B$29:$D$31,2,0)," ")</f>
        <v>40</v>
      </c>
      <c r="AF280" s="30" t="s">
        <v>41</v>
      </c>
      <c r="AG280" s="30">
        <f>IFERROR(VLOOKUP(AF280,'[1]Parámetros Paula V'!$B$34:$D$36,2,0)," ")</f>
        <v>40</v>
      </c>
      <c r="AH280" s="30" t="s">
        <v>50</v>
      </c>
      <c r="AI280" s="30">
        <f>IFERROR(VLOOKUP(AH280,'[1]Parámetros Paula V'!$B$38:$D$41,2,0)," ")</f>
        <v>40</v>
      </c>
      <c r="AJ280" s="30" t="s">
        <v>51</v>
      </c>
      <c r="AK280" s="30">
        <f>IFERROR(VLOOKUP(AJ280,'[1]Parámetros Paula V'!$B$43:$D$45,2,0)," ")</f>
        <v>100</v>
      </c>
      <c r="AL280" s="30" t="s">
        <v>38</v>
      </c>
      <c r="AM280" s="30">
        <f>IFERROR(VLOOKUP(AL280,'[1]Parámetros Paula V'!$B$46:$D$50,2,0)," ")</f>
        <v>100</v>
      </c>
      <c r="AN280" s="30">
        <f>IFERROR(IF(Q280="No",20,(AE280*'[1]Parámetros Paula V'!$D$29)+(AG280*'[1]Parámetros Paula V'!$D$34)+(AI280*'[1]Parámetros Paula V'!$D$38)+(AK280*'[1]Parámetros Paula V'!$D$43)+(AM280*'[1]Parámetros Paula V'!$D$49))," ")</f>
        <v>76</v>
      </c>
      <c r="AO280" s="30">
        <f t="shared" si="9"/>
        <v>84.2</v>
      </c>
      <c r="AP280" s="28" t="str">
        <f>IF(AO280=" "," ",IF(AO280&lt;='[1]Parámetros Paula V'!$C$53,'[1]Parámetros Paula V'!$A$53,IF(AO280&lt;='[1]Parámetros Paula V'!$C$54,'[1]Parámetros Paula V'!$A$54,IF(AO280&lt;='[1]Parámetros Paula V'!$C$55,'[1]Parámetros Paula V'!$A$55,IF(AO280&lt;='[1]Parámetros Paula V'!$C$56,'[1]Parámetros Paula V'!$A$56,'[1]Parámetros Paula V'!$A$57)))))</f>
        <v>El control es óptimo, efectivo, eficiente, económicamente viable y ejecutándose adecuadamente.</v>
      </c>
      <c r="AQ280" s="31" t="s">
        <v>924</v>
      </c>
      <c r="AR280" s="32"/>
      <c r="AS280" s="32">
        <v>45657</v>
      </c>
      <c r="AT280" s="31" t="s">
        <v>613</v>
      </c>
    </row>
    <row r="281" spans="1:46" ht="42.75" x14ac:dyDescent="0.2">
      <c r="A281" s="2" t="s">
        <v>615</v>
      </c>
      <c r="B281" s="28" t="s">
        <v>616</v>
      </c>
      <c r="C281" s="33" t="s">
        <v>458</v>
      </c>
      <c r="D281" s="34">
        <v>45462</v>
      </c>
      <c r="E281" s="28">
        <v>3</v>
      </c>
      <c r="F281" s="28" t="str">
        <f>VLOOKUP(E281,[1]Áreas!$D$1:$E$6,2,0)</f>
        <v>Posible</v>
      </c>
      <c r="G281" s="28">
        <v>5</v>
      </c>
      <c r="H281" s="28" t="str">
        <f>VLOOKUP(G281,[1]Áreas!$I$1:$J$6,2,0)</f>
        <v>Moderado</v>
      </c>
      <c r="I281" s="28">
        <f t="shared" si="8"/>
        <v>15</v>
      </c>
      <c r="J281" s="28" t="str">
        <f>IFERROR(VLOOKUP(CONCATENATE(F281,H281),[1]Áreas!$E$8:$F$33,2,0)," ")</f>
        <v>Alto</v>
      </c>
      <c r="K281" s="28" t="s">
        <v>618</v>
      </c>
      <c r="L281" s="28" t="s">
        <v>35</v>
      </c>
      <c r="M281" s="28" t="s">
        <v>115</v>
      </c>
      <c r="N281" s="28" t="s">
        <v>458</v>
      </c>
      <c r="O281" s="28" t="s">
        <v>37</v>
      </c>
      <c r="P281" s="30">
        <f>IFERROR(VLOOKUP(O281,'[1]Parámetros Paula V'!$B$2:$D$6,2,0)," ")</f>
        <v>80</v>
      </c>
      <c r="Q281" s="30" t="s">
        <v>38</v>
      </c>
      <c r="R281" s="30">
        <f>IFERROR(VLOOKUP(Q281,'[1]Parámetros Paula V'!$B$7:$D$8,2,0)," ")</f>
        <v>100</v>
      </c>
      <c r="S281" s="30" t="s">
        <v>38</v>
      </c>
      <c r="T281" s="30">
        <f>IFERROR(VLOOKUP(S281,'[1]Parámetros Paula V'!$B$9:$D$10,2,0)," ")</f>
        <v>20</v>
      </c>
      <c r="U281" s="30" t="s">
        <v>38</v>
      </c>
      <c r="V281" s="30">
        <f>IFERROR(VLOOKUP(U281,'[1]Parámetros Paula V'!$B$11:$D$12,2,0)," ")</f>
        <v>100</v>
      </c>
      <c r="W281" s="30" t="s">
        <v>38</v>
      </c>
      <c r="X281" s="30">
        <f>IFERROR(VLOOKUP(W281,'[1]Parámetros Paula V'!$B$13:$D$16,2,0)," ")</f>
        <v>100</v>
      </c>
      <c r="Y281" s="30">
        <f>IFERROR((R281*'[1]Parámetros Paula V'!$D$7)+(T281*'[1]Parámetros Paula V'!$D$9)+(V281*'[1]Parámetros Paula V'!$D$11)+(X281*'[1]Parámetros Paula V'!$D$13)," ")</f>
        <v>72</v>
      </c>
      <c r="Z281" s="30" t="s">
        <v>38</v>
      </c>
      <c r="AA281" s="30">
        <f>IFERROR(VLOOKUP(Z281,'[1]Parámetros Paula V'!$B$18:$D$20,2,0)," ")</f>
        <v>100</v>
      </c>
      <c r="AB281" s="30" t="s">
        <v>110</v>
      </c>
      <c r="AC281" s="30">
        <f>IFERROR(IF(Q281="No",20,VLOOKUP(AB281,'[1]Parámetros Paula V'!$B$23:$D$27,2,0))," ")</f>
        <v>80</v>
      </c>
      <c r="AD281" s="30" t="s">
        <v>40</v>
      </c>
      <c r="AE281" s="30">
        <f>IFERROR(VLOOKUP(AD281,'[1]Parámetros Paula V'!$B$29:$D$31,2,0)," ")</f>
        <v>80</v>
      </c>
      <c r="AF281" s="30" t="s">
        <v>41</v>
      </c>
      <c r="AG281" s="30">
        <f>IFERROR(VLOOKUP(AF281,'[1]Parámetros Paula V'!$B$34:$D$36,2,0)," ")</f>
        <v>40</v>
      </c>
      <c r="AH281" s="30" t="s">
        <v>50</v>
      </c>
      <c r="AI281" s="30">
        <f>IFERROR(VLOOKUP(AH281,'[1]Parámetros Paula V'!$B$38:$D$41,2,0)," ")</f>
        <v>40</v>
      </c>
      <c r="AJ281" s="30" t="s">
        <v>51</v>
      </c>
      <c r="AK281" s="30">
        <f>IFERROR(VLOOKUP(AJ281,'[1]Parámetros Paula V'!$B$43:$D$45,2,0)," ")</f>
        <v>100</v>
      </c>
      <c r="AL281" s="30" t="s">
        <v>38</v>
      </c>
      <c r="AM281" s="30">
        <f>IFERROR(VLOOKUP(AL281,'[1]Parámetros Paula V'!$B$46:$D$50,2,0)," ")</f>
        <v>100</v>
      </c>
      <c r="AN281" s="30">
        <f>IFERROR(IF(Q281="No",20,(AE281*'[1]Parámetros Paula V'!$D$29)+(AG281*'[1]Parámetros Paula V'!$D$34)+(AI281*'[1]Parámetros Paula V'!$D$38)+(AK281*'[1]Parámetros Paula V'!$D$43)+(AM281*'[1]Parámetros Paula V'!$D$49))," ")</f>
        <v>79</v>
      </c>
      <c r="AO281" s="30">
        <f t="shared" si="9"/>
        <v>82.2</v>
      </c>
      <c r="AP281" s="28" t="str">
        <f>IF(AO281=" "," ",IF(AO281&lt;='[1]Parámetros Paula V'!$C$53,'[1]Parámetros Paula V'!$A$53,IF(AO281&lt;='[1]Parámetros Paula V'!$C$54,'[1]Parámetros Paula V'!$A$54,IF(AO281&lt;='[1]Parámetros Paula V'!$C$55,'[1]Parámetros Paula V'!$A$55,IF(AO281&lt;='[1]Parámetros Paula V'!$C$56,'[1]Parámetros Paula V'!$A$56,'[1]Parámetros Paula V'!$A$57)))))</f>
        <v>El control es óptimo, efectivo, eficiente, económicamente viable y ejecutándose adecuadamente.</v>
      </c>
      <c r="AQ281" s="31"/>
      <c r="AR281" s="32"/>
      <c r="AS281" s="32"/>
      <c r="AT281" s="31" t="s">
        <v>613</v>
      </c>
    </row>
    <row r="282" spans="1:46" ht="85.5" x14ac:dyDescent="0.2">
      <c r="A282" s="2" t="s">
        <v>619</v>
      </c>
      <c r="B282" s="28" t="s">
        <v>925</v>
      </c>
      <c r="C282" s="33" t="s">
        <v>458</v>
      </c>
      <c r="D282" s="34">
        <v>45462</v>
      </c>
      <c r="E282" s="28">
        <v>3</v>
      </c>
      <c r="F282" s="28" t="str">
        <f>VLOOKUP(E282,[1]Áreas!$D$1:$E$6,2,0)</f>
        <v>Posible</v>
      </c>
      <c r="G282" s="28">
        <v>2</v>
      </c>
      <c r="H282" s="28" t="str">
        <f>VLOOKUP(G282,[1]Áreas!$I$1:$J$6,2,0)</f>
        <v>Menor</v>
      </c>
      <c r="I282" s="28">
        <f t="shared" si="8"/>
        <v>6</v>
      </c>
      <c r="J282" s="28" t="str">
        <f>IFERROR(VLOOKUP(CONCATENATE(F282,H282),[1]Áreas!$E$8:$F$33,2,0)," ")</f>
        <v>Medio</v>
      </c>
      <c r="K282" s="28" t="s">
        <v>620</v>
      </c>
      <c r="L282" s="28" t="s">
        <v>35</v>
      </c>
      <c r="M282" s="28" t="s">
        <v>115</v>
      </c>
      <c r="N282" s="28" t="s">
        <v>458</v>
      </c>
      <c r="O282" s="28" t="s">
        <v>37</v>
      </c>
      <c r="P282" s="30">
        <f>IFERROR(VLOOKUP(O282,'[1]Parámetros Paula V'!$B$2:$D$6,2,0)," ")</f>
        <v>80</v>
      </c>
      <c r="Q282" s="30" t="s">
        <v>38</v>
      </c>
      <c r="R282" s="30">
        <f>IFERROR(VLOOKUP(Q282,'[1]Parámetros Paula V'!$B$7:$D$8,2,0)," ")</f>
        <v>100</v>
      </c>
      <c r="S282" s="30" t="s">
        <v>47</v>
      </c>
      <c r="T282" s="30">
        <f>IFERROR(VLOOKUP(S282,'[1]Parámetros Paula V'!$B$9:$D$10,2,0)," ")</f>
        <v>100</v>
      </c>
      <c r="U282" s="30" t="s">
        <v>38</v>
      </c>
      <c r="V282" s="30">
        <f>IFERROR(VLOOKUP(U282,'[1]Parámetros Paula V'!$B$11:$D$12,2,0)," ")</f>
        <v>100</v>
      </c>
      <c r="W282" s="30" t="s">
        <v>48</v>
      </c>
      <c r="X282" s="30">
        <f>IFERROR(VLOOKUP(W282,'[1]Parámetros Paula V'!$B$13:$D$16,2,0)," ")</f>
        <v>40</v>
      </c>
      <c r="Y282" s="30">
        <f>IFERROR((R282*'[1]Parámetros Paula V'!$D$7)+(T282*'[1]Parámetros Paula V'!$D$9)+(V282*'[1]Parámetros Paula V'!$D$11)+(X282*'[1]Parámetros Paula V'!$D$13)," ")</f>
        <v>85</v>
      </c>
      <c r="Z282" s="30" t="s">
        <v>38</v>
      </c>
      <c r="AA282" s="30">
        <f>IFERROR(VLOOKUP(Z282,'[1]Parámetros Paula V'!$B$18:$D$20,2,0)," ")</f>
        <v>100</v>
      </c>
      <c r="AB282" s="30" t="s">
        <v>110</v>
      </c>
      <c r="AC282" s="30">
        <f>IFERROR(IF(Q282="No",20,VLOOKUP(AB282,'[1]Parámetros Paula V'!$B$23:$D$27,2,0))," ")</f>
        <v>80</v>
      </c>
      <c r="AD282" s="30" t="s">
        <v>40</v>
      </c>
      <c r="AE282" s="30">
        <f>IFERROR(VLOOKUP(AD282,'[1]Parámetros Paula V'!$B$29:$D$31,2,0)," ")</f>
        <v>80</v>
      </c>
      <c r="AF282" s="30" t="s">
        <v>41</v>
      </c>
      <c r="AG282" s="30">
        <f>IFERROR(VLOOKUP(AF282,'[1]Parámetros Paula V'!$B$34:$D$36,2,0)," ")</f>
        <v>40</v>
      </c>
      <c r="AH282" s="30" t="s">
        <v>50</v>
      </c>
      <c r="AI282" s="30">
        <f>IFERROR(VLOOKUP(AH282,'[1]Parámetros Paula V'!$B$38:$D$41,2,0)," ")</f>
        <v>40</v>
      </c>
      <c r="AJ282" s="30" t="s">
        <v>97</v>
      </c>
      <c r="AK282" s="30">
        <f>IFERROR(VLOOKUP(AJ282,'[1]Parámetros Paula V'!$B$43:$D$45,2,0)," ")</f>
        <v>40</v>
      </c>
      <c r="AL282" s="30" t="s">
        <v>38</v>
      </c>
      <c r="AM282" s="30">
        <f>IFERROR(VLOOKUP(AL282,'[1]Parámetros Paula V'!$B$46:$D$50,2,0)," ")</f>
        <v>100</v>
      </c>
      <c r="AN282" s="30">
        <f>IFERROR(IF(Q282="No",20,(AE282*'[1]Parámetros Paula V'!$D$29)+(AG282*'[1]Parámetros Paula V'!$D$34)+(AI282*'[1]Parámetros Paula V'!$D$38)+(AK282*'[1]Parámetros Paula V'!$D$43)+(AM282*'[1]Parámetros Paula V'!$D$49))," ")</f>
        <v>49</v>
      </c>
      <c r="AO282" s="30">
        <f t="shared" si="9"/>
        <v>78.8</v>
      </c>
      <c r="AP282" s="28" t="str">
        <f>IF(AO282=" "," ",IF(AO282&lt;='[1]Parámetros Paula V'!$C$53,'[1]Parámetros Paula V'!$A$53,IF(AO282&lt;='[1]Parámetros Paula V'!$C$54,'[1]Parámetros Paula V'!$A$54,IF(AO282&lt;='[1]Parámetros Paula V'!$C$55,'[1]Parámetros Paula V'!$A$55,IF(AO282&lt;='[1]Parámetros Paula V'!$C$56,'[1]Parámetros Paula V'!$A$56,'[1]Parámetros Paula V'!$A$57)))))</f>
        <v>El control está diseñado y ejecutándose adecuadamente, cumple con la mitigación del riesgo. Se debe establecer planes de mejora puntuales dirigidas a su mantenimiento</v>
      </c>
      <c r="AQ282" s="31"/>
      <c r="AR282" s="32"/>
      <c r="AS282" s="32"/>
      <c r="AT282" s="31" t="s">
        <v>613</v>
      </c>
    </row>
    <row r="283" spans="1:46" ht="85.5" x14ac:dyDescent="0.2">
      <c r="A283" s="2" t="s">
        <v>619</v>
      </c>
      <c r="B283" s="28" t="s">
        <v>925</v>
      </c>
      <c r="C283" s="33" t="s">
        <v>458</v>
      </c>
      <c r="D283" s="34">
        <v>45462</v>
      </c>
      <c r="E283" s="28">
        <v>3</v>
      </c>
      <c r="F283" s="28" t="str">
        <f>VLOOKUP(E283,[1]Áreas!$D$1:$E$6,2,0)</f>
        <v>Posible</v>
      </c>
      <c r="G283" s="28">
        <v>2</v>
      </c>
      <c r="H283" s="28" t="str">
        <f>VLOOKUP(G283,[1]Áreas!$I$1:$J$6,2,0)</f>
        <v>Menor</v>
      </c>
      <c r="I283" s="28">
        <f t="shared" si="8"/>
        <v>6</v>
      </c>
      <c r="J283" s="28" t="str">
        <f>IFERROR(VLOOKUP(CONCATENATE(F283,H283),[1]Áreas!$E$8:$F$33,2,0)," ")</f>
        <v>Medio</v>
      </c>
      <c r="K283" s="28" t="s">
        <v>459</v>
      </c>
      <c r="L283" s="28" t="s">
        <v>35</v>
      </c>
      <c r="M283" s="28" t="s">
        <v>115</v>
      </c>
      <c r="N283" s="28" t="s">
        <v>458</v>
      </c>
      <c r="O283" s="28" t="s">
        <v>58</v>
      </c>
      <c r="P283" s="30">
        <f>IFERROR(VLOOKUP(O283,'[1]Parámetros Paula V'!$B$2:$D$6,2,0)," ")</f>
        <v>100</v>
      </c>
      <c r="Q283" s="30" t="s">
        <v>38</v>
      </c>
      <c r="R283" s="30">
        <f>IFERROR(VLOOKUP(Q283,'[1]Parámetros Paula V'!$B$7:$D$8,2,0)," ")</f>
        <v>100</v>
      </c>
      <c r="S283" s="30" t="s">
        <v>38</v>
      </c>
      <c r="T283" s="30">
        <f>IFERROR(VLOOKUP(S283,'[1]Parámetros Paula V'!$B$9:$D$10,2,0)," ")</f>
        <v>20</v>
      </c>
      <c r="U283" s="30" t="s">
        <v>38</v>
      </c>
      <c r="V283" s="30">
        <f>IFERROR(VLOOKUP(U283,'[1]Parámetros Paula V'!$B$11:$D$12,2,0)," ")</f>
        <v>100</v>
      </c>
      <c r="W283" s="30" t="s">
        <v>38</v>
      </c>
      <c r="X283" s="30">
        <f>IFERROR(VLOOKUP(W283,'[1]Parámetros Paula V'!$B$13:$D$16,2,0)," ")</f>
        <v>100</v>
      </c>
      <c r="Y283" s="30">
        <f>IFERROR((R283*'[1]Parámetros Paula V'!$D$7)+(T283*'[1]Parámetros Paula V'!$D$9)+(V283*'[1]Parámetros Paula V'!$D$11)+(X283*'[1]Parámetros Paula V'!$D$13)," ")</f>
        <v>72</v>
      </c>
      <c r="Z283" s="30" t="s">
        <v>38</v>
      </c>
      <c r="AA283" s="30">
        <f>IFERROR(VLOOKUP(Z283,'[1]Parámetros Paula V'!$B$18:$D$20,2,0)," ")</f>
        <v>100</v>
      </c>
      <c r="AB283" s="30" t="s">
        <v>52</v>
      </c>
      <c r="AC283" s="30">
        <f>IFERROR(IF(Q283="No",20,VLOOKUP(AB283,'[1]Parámetros Paula V'!$B$23:$D$27,2,0))," ")</f>
        <v>60</v>
      </c>
      <c r="AD283" s="30" t="s">
        <v>40</v>
      </c>
      <c r="AE283" s="30">
        <f>IFERROR(VLOOKUP(AD283,'[1]Parámetros Paula V'!$B$29:$D$31,2,0)," ")</f>
        <v>80</v>
      </c>
      <c r="AF283" s="30" t="s">
        <v>55</v>
      </c>
      <c r="AG283" s="30">
        <f>IFERROR(VLOOKUP(AF283,'[1]Parámetros Paula V'!$B$34:$D$36,2,0)," ")</f>
        <v>80</v>
      </c>
      <c r="AH283" s="30" t="s">
        <v>50</v>
      </c>
      <c r="AI283" s="30">
        <f>IFERROR(VLOOKUP(AH283,'[1]Parámetros Paula V'!$B$38:$D$41,2,0)," ")</f>
        <v>40</v>
      </c>
      <c r="AJ283" s="30" t="s">
        <v>97</v>
      </c>
      <c r="AK283" s="30">
        <f>IFERROR(VLOOKUP(AJ283,'[1]Parámetros Paula V'!$B$43:$D$45,2,0)," ")</f>
        <v>40</v>
      </c>
      <c r="AL283" s="30" t="s">
        <v>38</v>
      </c>
      <c r="AM283" s="30">
        <f>IFERROR(VLOOKUP(AL283,'[1]Parámetros Paula V'!$B$46:$D$50,2,0)," ")</f>
        <v>100</v>
      </c>
      <c r="AN283" s="30">
        <f>IFERROR(IF(Q283="No",20,(AE283*'[1]Parámetros Paula V'!$D$29)+(AG283*'[1]Parámetros Paula V'!$D$34)+(AI283*'[1]Parámetros Paula V'!$D$38)+(AK283*'[1]Parámetros Paula V'!$D$43)+(AM283*'[1]Parámetros Paula V'!$D$49))," ")</f>
        <v>52</v>
      </c>
      <c r="AO283" s="30">
        <f t="shared" si="9"/>
        <v>76.8</v>
      </c>
      <c r="AP283" s="28" t="str">
        <f>IF(AO283=" "," ",IF(AO283&lt;='[1]Parámetros Paula V'!$C$53,'[1]Parámetros Paula V'!$A$53,IF(AO283&lt;='[1]Parámetros Paula V'!$C$54,'[1]Parámetros Paula V'!$A$54,IF(AO283&lt;='[1]Parámetros Paula V'!$C$55,'[1]Parámetros Paula V'!$A$55,IF(AO283&lt;='[1]Parámetros Paula V'!$C$56,'[1]Parámetros Paula V'!$A$56,'[1]Parámetros Paula V'!$A$57)))))</f>
        <v>El control está diseñado y ejecutándose adecuadamente, cumple con la mitigación del riesgo. Se debe establecer planes de mejora puntuales dirigidas a su mantenimiento</v>
      </c>
      <c r="AQ283" s="31" t="s">
        <v>460</v>
      </c>
      <c r="AR283" s="32"/>
      <c r="AS283" s="32">
        <v>45626</v>
      </c>
      <c r="AT283" s="31" t="s">
        <v>613</v>
      </c>
    </row>
    <row r="284" spans="1:46" ht="199.5" x14ac:dyDescent="0.2">
      <c r="A284" s="2" t="s">
        <v>621</v>
      </c>
      <c r="B284" s="28" t="s">
        <v>622</v>
      </c>
      <c r="C284" s="33" t="s">
        <v>546</v>
      </c>
      <c r="D284" s="34">
        <v>45484</v>
      </c>
      <c r="E284" s="28">
        <v>3</v>
      </c>
      <c r="F284" s="28" t="str">
        <f>VLOOKUP(E284,[1]Áreas!$D$1:$E$6,2,0)</f>
        <v>Posible</v>
      </c>
      <c r="G284" s="28">
        <v>5</v>
      </c>
      <c r="H284" s="28" t="str">
        <f>VLOOKUP(G284,[1]Áreas!$I$1:$J$6,2,0)</f>
        <v>Moderado</v>
      </c>
      <c r="I284" s="28">
        <f t="shared" si="8"/>
        <v>15</v>
      </c>
      <c r="J284" s="28" t="str">
        <f>IFERROR(VLOOKUP(CONCATENATE(F284,H284),[1]Áreas!$E$8:$F$33,2,0)," ")</f>
        <v>Alto</v>
      </c>
      <c r="K284" s="28" t="s">
        <v>623</v>
      </c>
      <c r="L284" s="28" t="s">
        <v>63</v>
      </c>
      <c r="M284" s="28" t="s">
        <v>547</v>
      </c>
      <c r="N284" s="28" t="s">
        <v>548</v>
      </c>
      <c r="O284" s="28" t="s">
        <v>37</v>
      </c>
      <c r="P284" s="30">
        <f>IFERROR(VLOOKUP(O284,'[1]Parámetros Paula V'!$B$2:$D$6,2,0)," ")</f>
        <v>80</v>
      </c>
      <c r="Q284" s="30" t="s">
        <v>38</v>
      </c>
      <c r="R284" s="30">
        <f>IFERROR(VLOOKUP(Q284,'[1]Parámetros Paula V'!$B$7:$D$8,2,0)," ")</f>
        <v>100</v>
      </c>
      <c r="S284" s="30" t="s">
        <v>38</v>
      </c>
      <c r="T284" s="30">
        <f>IFERROR(VLOOKUP(S284,'[1]Parámetros Paula V'!$B$9:$D$10,2,0)," ")</f>
        <v>20</v>
      </c>
      <c r="U284" s="30" t="s">
        <v>38</v>
      </c>
      <c r="V284" s="30">
        <f>IFERROR(VLOOKUP(U284,'[1]Parámetros Paula V'!$B$11:$D$12,2,0)," ")</f>
        <v>100</v>
      </c>
      <c r="W284" s="30" t="s">
        <v>38</v>
      </c>
      <c r="X284" s="30">
        <f>IFERROR(VLOOKUP(W284,'[1]Parámetros Paula V'!$B$13:$D$16,2,0)," ")</f>
        <v>100</v>
      </c>
      <c r="Y284" s="30">
        <f>IFERROR((R284*'[1]Parámetros Paula V'!$D$7)+(T284*'[1]Parámetros Paula V'!$D$9)+(V284*'[1]Parámetros Paula V'!$D$11)+(X284*'[1]Parámetros Paula V'!$D$13)," ")</f>
        <v>72</v>
      </c>
      <c r="Z284" s="30" t="s">
        <v>38</v>
      </c>
      <c r="AA284" s="30">
        <f>IFERROR(VLOOKUP(Z284,'[1]Parámetros Paula V'!$B$18:$D$20,2,0)," ")</f>
        <v>100</v>
      </c>
      <c r="AB284" s="30" t="s">
        <v>39</v>
      </c>
      <c r="AC284" s="30">
        <f>IFERROR(IF(Q284="No",20,VLOOKUP(AB284,'[1]Parámetros Paula V'!$B$23:$D$27,2,0))," ")</f>
        <v>100</v>
      </c>
      <c r="AD284" s="30" t="s">
        <v>49</v>
      </c>
      <c r="AE284" s="30">
        <f>IFERROR(VLOOKUP(AD284,'[1]Parámetros Paula V'!$B$29:$D$31,2,0)," ")</f>
        <v>40</v>
      </c>
      <c r="AF284" s="30" t="s">
        <v>55</v>
      </c>
      <c r="AG284" s="30">
        <f>IFERROR(VLOOKUP(AF284,'[1]Parámetros Paula V'!$B$34:$D$36,2,0)," ")</f>
        <v>80</v>
      </c>
      <c r="AH284" s="30" t="s">
        <v>42</v>
      </c>
      <c r="AI284" s="30">
        <f>IFERROR(VLOOKUP(AH284,'[1]Parámetros Paula V'!$B$38:$D$41,2,0)," ")</f>
        <v>80</v>
      </c>
      <c r="AJ284" s="30" t="s">
        <v>51</v>
      </c>
      <c r="AK284" s="30">
        <f>IFERROR(VLOOKUP(AJ284,'[1]Parámetros Paula V'!$B$43:$D$45,2,0)," ")</f>
        <v>100</v>
      </c>
      <c r="AL284" s="30" t="s">
        <v>38</v>
      </c>
      <c r="AM284" s="30">
        <f>IFERROR(VLOOKUP(AL284,'[1]Parámetros Paula V'!$B$46:$D$50,2,0)," ")</f>
        <v>100</v>
      </c>
      <c r="AN284" s="30">
        <f>IFERROR(IF(Q284="No",20,(AE284*'[1]Parámetros Paula V'!$D$29)+(AG284*'[1]Parámetros Paula V'!$D$34)+(AI284*'[1]Parámetros Paula V'!$D$38)+(AK284*'[1]Parámetros Paula V'!$D$43)+(AM284*'[1]Parámetros Paula V'!$D$49))," ")</f>
        <v>89</v>
      </c>
      <c r="AO284" s="30">
        <f t="shared" si="9"/>
        <v>88.2</v>
      </c>
      <c r="AP284" s="28" t="str">
        <f>IF(AO284=" "," ",IF(AO284&lt;='[1]Parámetros Paula V'!$C$53,'[1]Parámetros Paula V'!$A$53,IF(AO284&lt;='[1]Parámetros Paula V'!$C$54,'[1]Parámetros Paula V'!$A$54,IF(AO284&lt;='[1]Parámetros Paula V'!$C$55,'[1]Parámetros Paula V'!$A$55,IF(AO284&lt;='[1]Parámetros Paula V'!$C$56,'[1]Parámetros Paula V'!$A$56,'[1]Parámetros Paula V'!$A$57)))))</f>
        <v>El control es óptimo, efectivo, eficiente, económicamente viable y ejecutándose adecuadamente.</v>
      </c>
      <c r="AQ284" s="31" t="s">
        <v>624</v>
      </c>
      <c r="AR284" s="32"/>
      <c r="AS284" s="32" t="s">
        <v>603</v>
      </c>
      <c r="AT284" s="31" t="s">
        <v>625</v>
      </c>
    </row>
    <row r="285" spans="1:46" ht="156.75" x14ac:dyDescent="0.2">
      <c r="A285" s="3" t="s">
        <v>686</v>
      </c>
      <c r="B285" s="28" t="s">
        <v>626</v>
      </c>
      <c r="C285" s="33" t="s">
        <v>171</v>
      </c>
      <c r="D285" s="34">
        <v>45484</v>
      </c>
      <c r="E285" s="28">
        <v>5</v>
      </c>
      <c r="F285" s="28" t="str">
        <f>VLOOKUP(E285,[1]Áreas!$D$1:$E$6,2,0)</f>
        <v>Casi seguro</v>
      </c>
      <c r="G285" s="28">
        <v>20</v>
      </c>
      <c r="H285" s="28" t="str">
        <f>VLOOKUP(G285,[1]Áreas!$I$1:$J$6,2,0)</f>
        <v>Severo</v>
      </c>
      <c r="I285" s="28">
        <f t="shared" si="8"/>
        <v>100</v>
      </c>
      <c r="J285" s="28" t="str">
        <f>IFERROR(VLOOKUP(CONCATENATE(F285,H285),[1]Áreas!$E$8:$F$33,2,0)," ")</f>
        <v>Extremo</v>
      </c>
      <c r="K285" s="28" t="s">
        <v>627</v>
      </c>
      <c r="L285" s="28" t="s">
        <v>63</v>
      </c>
      <c r="M285" s="28" t="s">
        <v>115</v>
      </c>
      <c r="N285" s="28" t="s">
        <v>628</v>
      </c>
      <c r="O285" s="28" t="s">
        <v>37</v>
      </c>
      <c r="P285" s="30">
        <f>IFERROR(VLOOKUP(O285,'[1]Parámetros Paula V'!$B$2:$D$6,2,0)," ")</f>
        <v>80</v>
      </c>
      <c r="Q285" s="30" t="s">
        <v>38</v>
      </c>
      <c r="R285" s="30">
        <f>IFERROR(VLOOKUP(Q285,'[1]Parámetros Paula V'!$B$7:$D$8,2,0)," ")</f>
        <v>100</v>
      </c>
      <c r="S285" s="30" t="s">
        <v>38</v>
      </c>
      <c r="T285" s="30">
        <f>IFERROR(VLOOKUP(S285,'[1]Parámetros Paula V'!$B$9:$D$10,2,0)," ")</f>
        <v>20</v>
      </c>
      <c r="U285" s="30" t="s">
        <v>38</v>
      </c>
      <c r="V285" s="30">
        <f>IFERROR(VLOOKUP(U285,'[1]Parámetros Paula V'!$B$11:$D$12,2,0)," ")</f>
        <v>100</v>
      </c>
      <c r="W285" s="30" t="s">
        <v>38</v>
      </c>
      <c r="X285" s="30">
        <f>IFERROR(VLOOKUP(W285,'[1]Parámetros Paula V'!$B$13:$D$16,2,0)," ")</f>
        <v>100</v>
      </c>
      <c r="Y285" s="30">
        <f>IFERROR((R285*'[1]Parámetros Paula V'!$D$7)+(T285*'[1]Parámetros Paula V'!$D$9)+(V285*'[1]Parámetros Paula V'!$D$11)+(X285*'[1]Parámetros Paula V'!$D$13)," ")</f>
        <v>72</v>
      </c>
      <c r="Z285" s="30" t="s">
        <v>38</v>
      </c>
      <c r="AA285" s="30">
        <f>IFERROR(VLOOKUP(Z285,'[1]Parámetros Paula V'!$B$18:$D$20,2,0)," ")</f>
        <v>100</v>
      </c>
      <c r="AB285" s="30" t="s">
        <v>39</v>
      </c>
      <c r="AC285" s="30">
        <f>IFERROR(IF(Q285="No",20,VLOOKUP(AB285,'[1]Parámetros Paula V'!$B$23:$D$27,2,0))," ")</f>
        <v>100</v>
      </c>
      <c r="AD285" s="30" t="s">
        <v>40</v>
      </c>
      <c r="AE285" s="30">
        <f>IFERROR(VLOOKUP(AD285,'[1]Parámetros Paula V'!$B$29:$D$31,2,0)," ")</f>
        <v>80</v>
      </c>
      <c r="AF285" s="30" t="s">
        <v>41</v>
      </c>
      <c r="AG285" s="30">
        <f>IFERROR(VLOOKUP(AF285,'[1]Parámetros Paula V'!$B$34:$D$36,2,0)," ")</f>
        <v>40</v>
      </c>
      <c r="AH285" s="30" t="s">
        <v>59</v>
      </c>
      <c r="AI285" s="30">
        <f>IFERROR(VLOOKUP(AH285,'[1]Parámetros Paula V'!$B$38:$D$41,2,0)," ")</f>
        <v>100</v>
      </c>
      <c r="AJ285" s="30" t="s">
        <v>43</v>
      </c>
      <c r="AK285" s="30">
        <f>IFERROR(VLOOKUP(AJ285,'[1]Parámetros Paula V'!$B$43:$D$45,2,0)," ")</f>
        <v>80</v>
      </c>
      <c r="AL285" s="30" t="s">
        <v>38</v>
      </c>
      <c r="AM285" s="30">
        <f>IFERROR(VLOOKUP(AL285,'[1]Parámetros Paula V'!$B$46:$D$50,2,0)," ")</f>
        <v>100</v>
      </c>
      <c r="AN285" s="30">
        <f>IFERROR(IF(Q285="No",20,(AE285*'[1]Parámetros Paula V'!$D$29)+(AG285*'[1]Parámetros Paula V'!$D$34)+(AI285*'[1]Parámetros Paula V'!$D$38)+(AK285*'[1]Parámetros Paula V'!$D$43)+(AM285*'[1]Parámetros Paula V'!$D$49))," ")</f>
        <v>84</v>
      </c>
      <c r="AO285" s="30">
        <f t="shared" si="9"/>
        <v>87.2</v>
      </c>
      <c r="AP285" s="28" t="str">
        <f>IF(AO285=" "," ",IF(AO285&lt;='[1]Parámetros Paula V'!$C$53,'[1]Parámetros Paula V'!$A$53,IF(AO285&lt;='[1]Parámetros Paula V'!$C$54,'[1]Parámetros Paula V'!$A$54,IF(AO285&lt;='[1]Parámetros Paula V'!$C$55,'[1]Parámetros Paula V'!$A$55,IF(AO285&lt;='[1]Parámetros Paula V'!$C$56,'[1]Parámetros Paula V'!$A$56,'[1]Parámetros Paula V'!$A$57)))))</f>
        <v>El control es óptimo, efectivo, eficiente, económicamente viable y ejecutándose adecuadamente.</v>
      </c>
      <c r="AQ285" s="31"/>
      <c r="AR285" s="32"/>
      <c r="AS285" s="32"/>
      <c r="AT285" s="31" t="s">
        <v>629</v>
      </c>
    </row>
    <row r="286" spans="1:46" ht="114" x14ac:dyDescent="0.2">
      <c r="A286" s="3" t="s">
        <v>687</v>
      </c>
      <c r="B286" s="28" t="s">
        <v>630</v>
      </c>
      <c r="C286" s="33" t="s">
        <v>171</v>
      </c>
      <c r="D286" s="34">
        <v>45484</v>
      </c>
      <c r="E286" s="28">
        <v>4</v>
      </c>
      <c r="F286" s="28" t="str">
        <f>VLOOKUP(E286,[1]Áreas!$D$1:$E$6,2,0)</f>
        <v>Probable</v>
      </c>
      <c r="G286" s="28">
        <v>10</v>
      </c>
      <c r="H286" s="28" t="str">
        <f>VLOOKUP(G286,[1]Áreas!$I$1:$J$6,2,0)</f>
        <v>Mayor</v>
      </c>
      <c r="I286" s="28">
        <f t="shared" si="8"/>
        <v>40</v>
      </c>
      <c r="J286" s="28" t="str">
        <f>IFERROR(VLOOKUP(CONCATENATE(F286,H286),[1]Áreas!$E$8:$F$33,2,0)," ")</f>
        <v>Extremo</v>
      </c>
      <c r="K286" s="28" t="s">
        <v>926</v>
      </c>
      <c r="L286" s="28" t="s">
        <v>63</v>
      </c>
      <c r="M286" s="28" t="s">
        <v>115</v>
      </c>
      <c r="N286" s="28" t="s">
        <v>171</v>
      </c>
      <c r="O286" s="28" t="s">
        <v>37</v>
      </c>
      <c r="P286" s="30">
        <f>IFERROR(VLOOKUP(O286,'[1]Parámetros Paula V'!$B$2:$D$6,2,0)," ")</f>
        <v>80</v>
      </c>
      <c r="Q286" s="30" t="s">
        <v>38</v>
      </c>
      <c r="R286" s="30">
        <f>IFERROR(VLOOKUP(Q286,'[1]Parámetros Paula V'!$B$7:$D$8,2,0)," ")</f>
        <v>100</v>
      </c>
      <c r="S286" s="30" t="s">
        <v>38</v>
      </c>
      <c r="T286" s="30">
        <f>IFERROR(VLOOKUP(S286,'[1]Parámetros Paula V'!$B$9:$D$10,2,0)," ")</f>
        <v>20</v>
      </c>
      <c r="U286" s="30" t="s">
        <v>38</v>
      </c>
      <c r="V286" s="30">
        <f>IFERROR(VLOOKUP(U286,'[1]Parámetros Paula V'!$B$11:$D$12,2,0)," ")</f>
        <v>100</v>
      </c>
      <c r="W286" s="30" t="s">
        <v>48</v>
      </c>
      <c r="X286" s="30">
        <f>IFERROR(VLOOKUP(W286,'[1]Parámetros Paula V'!$B$13:$D$16,2,0)," ")</f>
        <v>40</v>
      </c>
      <c r="Y286" s="30">
        <f>IFERROR((R286*'[1]Parámetros Paula V'!$D$7)+(T286*'[1]Parámetros Paula V'!$D$9)+(V286*'[1]Parámetros Paula V'!$D$11)+(X286*'[1]Parámetros Paula V'!$D$13)," ")</f>
        <v>57</v>
      </c>
      <c r="Z286" s="30" t="s">
        <v>38</v>
      </c>
      <c r="AA286" s="30">
        <f>IFERROR(VLOOKUP(Z286,'[1]Parámetros Paula V'!$B$18:$D$20,2,0)," ")</f>
        <v>100</v>
      </c>
      <c r="AB286" s="30" t="s">
        <v>39</v>
      </c>
      <c r="AC286" s="30">
        <f>IFERROR(IF(Q286="No",20,VLOOKUP(AB286,'[1]Parámetros Paula V'!$B$23:$D$27,2,0))," ")</f>
        <v>100</v>
      </c>
      <c r="AD286" s="30" t="s">
        <v>40</v>
      </c>
      <c r="AE286" s="30">
        <f>IFERROR(VLOOKUP(AD286,'[1]Parámetros Paula V'!$B$29:$D$31,2,0)," ")</f>
        <v>80</v>
      </c>
      <c r="AF286" s="30" t="s">
        <v>55</v>
      </c>
      <c r="AG286" s="30">
        <f>IFERROR(VLOOKUP(AF286,'[1]Parámetros Paula V'!$B$34:$D$36,2,0)," ")</f>
        <v>80</v>
      </c>
      <c r="AH286" s="30" t="s">
        <v>50</v>
      </c>
      <c r="AI286" s="30">
        <f>IFERROR(VLOOKUP(AH286,'[1]Parámetros Paula V'!$B$38:$D$41,2,0)," ")</f>
        <v>40</v>
      </c>
      <c r="AJ286" s="30" t="s">
        <v>51</v>
      </c>
      <c r="AK286" s="30">
        <f>IFERROR(VLOOKUP(AJ286,'[1]Parámetros Paula V'!$B$43:$D$45,2,0)," ")</f>
        <v>100</v>
      </c>
      <c r="AL286" s="30" t="s">
        <v>38</v>
      </c>
      <c r="AM286" s="30">
        <f>IFERROR(VLOOKUP(AL286,'[1]Parámetros Paula V'!$B$46:$D$50,2,0)," ")</f>
        <v>100</v>
      </c>
      <c r="AN286" s="30">
        <f>IFERROR(IF(Q286="No",20,(AE286*'[1]Parámetros Paula V'!$D$29)+(AG286*'[1]Parámetros Paula V'!$D$34)+(AI286*'[1]Parámetros Paula V'!$D$38)+(AK286*'[1]Parámetros Paula V'!$D$43)+(AM286*'[1]Parámetros Paula V'!$D$49))," ")</f>
        <v>82</v>
      </c>
      <c r="AO286" s="30">
        <f t="shared" si="9"/>
        <v>83.8</v>
      </c>
      <c r="AP286" s="28" t="str">
        <f>IF(AO286=" "," ",IF(AO286&lt;='[1]Parámetros Paula V'!$C$53,'[1]Parámetros Paula V'!$A$53,IF(AO286&lt;='[1]Parámetros Paula V'!$C$54,'[1]Parámetros Paula V'!$A$54,IF(AO286&lt;='[1]Parámetros Paula V'!$C$55,'[1]Parámetros Paula V'!$A$55,IF(AO286&lt;='[1]Parámetros Paula V'!$C$56,'[1]Parámetros Paula V'!$A$56,'[1]Parámetros Paula V'!$A$57)))))</f>
        <v>El control es óptimo, efectivo, eficiente, económicamente viable y ejecutándose adecuadamente.</v>
      </c>
      <c r="AQ286" s="31"/>
      <c r="AR286" s="32"/>
      <c r="AS286" s="32"/>
      <c r="AT286" s="31" t="s">
        <v>631</v>
      </c>
    </row>
    <row r="287" spans="1:46" ht="71.25" x14ac:dyDescent="0.2">
      <c r="A287" s="2" t="s">
        <v>632</v>
      </c>
      <c r="B287" s="28" t="s">
        <v>633</v>
      </c>
      <c r="C287" s="33" t="s">
        <v>546</v>
      </c>
      <c r="D287" s="34">
        <v>45484</v>
      </c>
      <c r="E287" s="28">
        <v>1</v>
      </c>
      <c r="F287" s="28" t="str">
        <f>VLOOKUP(E287,[1]Áreas!$D$1:$E$6,2,0)</f>
        <v>Raro</v>
      </c>
      <c r="G287" s="28">
        <v>2</v>
      </c>
      <c r="H287" s="28" t="str">
        <f>VLOOKUP(G287,[1]Áreas!$I$1:$J$6,2,0)</f>
        <v>Menor</v>
      </c>
      <c r="I287" s="28">
        <f t="shared" si="8"/>
        <v>2</v>
      </c>
      <c r="J287" s="28" t="str">
        <f>IFERROR(VLOOKUP(CONCATENATE(F287,H287),[1]Áreas!$E$8:$F$33,2,0)," ")</f>
        <v>Bajo</v>
      </c>
      <c r="K287" s="28" t="s">
        <v>899</v>
      </c>
      <c r="L287" s="28" t="s">
        <v>529</v>
      </c>
      <c r="M287" s="28" t="s">
        <v>547</v>
      </c>
      <c r="N287" s="28" t="s">
        <v>548</v>
      </c>
      <c r="O287" s="28" t="s">
        <v>37</v>
      </c>
      <c r="P287" s="30">
        <f>IFERROR(VLOOKUP(O287,'[1]Parámetros Paula V'!$B$2:$D$6,2,0)," ")</f>
        <v>80</v>
      </c>
      <c r="Q287" s="30" t="s">
        <v>38</v>
      </c>
      <c r="R287" s="30">
        <f>IFERROR(VLOOKUP(Q287,'[1]Parámetros Paula V'!$B$7:$D$8,2,0)," ")</f>
        <v>100</v>
      </c>
      <c r="S287" s="30" t="s">
        <v>38</v>
      </c>
      <c r="T287" s="30">
        <f>IFERROR(VLOOKUP(S287,'[1]Parámetros Paula V'!$B$9:$D$10,2,0)," ")</f>
        <v>20</v>
      </c>
      <c r="U287" s="30" t="s">
        <v>38</v>
      </c>
      <c r="V287" s="30">
        <f>IFERROR(VLOOKUP(U287,'[1]Parámetros Paula V'!$B$11:$D$12,2,0)," ")</f>
        <v>100</v>
      </c>
      <c r="W287" s="30" t="s">
        <v>38</v>
      </c>
      <c r="X287" s="30">
        <f>IFERROR(VLOOKUP(W287,'[1]Parámetros Paula V'!$B$13:$D$16,2,0)," ")</f>
        <v>100</v>
      </c>
      <c r="Y287" s="30">
        <f>IFERROR((R287*'[1]Parámetros Paula V'!$D$7)+(T287*'[1]Parámetros Paula V'!$D$9)+(V287*'[1]Parámetros Paula V'!$D$11)+(X287*'[1]Parámetros Paula V'!$D$13)," ")</f>
        <v>72</v>
      </c>
      <c r="Z287" s="30" t="s">
        <v>38</v>
      </c>
      <c r="AA287" s="30">
        <f>IFERROR(VLOOKUP(Z287,'[1]Parámetros Paula V'!$B$18:$D$20,2,0)," ")</f>
        <v>100</v>
      </c>
      <c r="AB287" s="30" t="s">
        <v>39</v>
      </c>
      <c r="AC287" s="30">
        <f>IFERROR(IF(Q287="No",20,VLOOKUP(AB287,'[1]Parámetros Paula V'!$B$23:$D$27,2,0))," ")</f>
        <v>100</v>
      </c>
      <c r="AD287" s="30" t="s">
        <v>40</v>
      </c>
      <c r="AE287" s="30">
        <f>IFERROR(VLOOKUP(AD287,'[1]Parámetros Paula V'!$B$29:$D$31,2,0)," ")</f>
        <v>80</v>
      </c>
      <c r="AF287" s="30" t="s">
        <v>55</v>
      </c>
      <c r="AG287" s="30">
        <f>IFERROR(VLOOKUP(AF287,'[1]Parámetros Paula V'!$B$34:$D$36,2,0)," ")</f>
        <v>80</v>
      </c>
      <c r="AH287" s="30" t="s">
        <v>59</v>
      </c>
      <c r="AI287" s="30">
        <f>IFERROR(VLOOKUP(AH287,'[1]Parámetros Paula V'!$B$38:$D$41,2,0)," ")</f>
        <v>100</v>
      </c>
      <c r="AJ287" s="30" t="s">
        <v>43</v>
      </c>
      <c r="AK287" s="30">
        <f>IFERROR(VLOOKUP(AJ287,'[1]Parámetros Paula V'!$B$43:$D$45,2,0)," ")</f>
        <v>80</v>
      </c>
      <c r="AL287" s="30" t="s">
        <v>38</v>
      </c>
      <c r="AM287" s="30">
        <f>IFERROR(VLOOKUP(AL287,'[1]Parámetros Paula V'!$B$46:$D$50,2,0)," ")</f>
        <v>100</v>
      </c>
      <c r="AN287" s="30">
        <f>IFERROR(IF(Q287="No",20,(AE287*'[1]Parámetros Paula V'!$D$29)+(AG287*'[1]Parámetros Paula V'!$D$34)+(AI287*'[1]Parámetros Paula V'!$D$38)+(AK287*'[1]Parámetros Paula V'!$D$43)+(AM287*'[1]Parámetros Paula V'!$D$49))," ")</f>
        <v>87</v>
      </c>
      <c r="AO287" s="30">
        <f t="shared" si="9"/>
        <v>87.8</v>
      </c>
      <c r="AP287" s="28" t="str">
        <f>IF(AO287=" "," ",IF(AO287&lt;='[1]Parámetros Paula V'!$C$53,'[1]Parámetros Paula V'!$A$53,IF(AO287&lt;='[1]Parámetros Paula V'!$C$54,'[1]Parámetros Paula V'!$A$54,IF(AO287&lt;='[1]Parámetros Paula V'!$C$55,'[1]Parámetros Paula V'!$A$55,IF(AO287&lt;='[1]Parámetros Paula V'!$C$56,'[1]Parámetros Paula V'!$A$56,'[1]Parámetros Paula V'!$A$57)))))</f>
        <v>El control es óptimo, efectivo, eficiente, económicamente viable y ejecutándose adecuadamente.</v>
      </c>
      <c r="AQ287" s="31"/>
      <c r="AR287" s="32"/>
      <c r="AS287" s="32"/>
      <c r="AT287" s="31" t="s">
        <v>554</v>
      </c>
    </row>
    <row r="288" spans="1:46" ht="71.25" x14ac:dyDescent="0.2">
      <c r="A288" s="2" t="s">
        <v>632</v>
      </c>
      <c r="B288" s="28" t="s">
        <v>633</v>
      </c>
      <c r="C288" s="33" t="s">
        <v>546</v>
      </c>
      <c r="D288" s="34">
        <v>45484</v>
      </c>
      <c r="E288" s="28">
        <v>1</v>
      </c>
      <c r="F288" s="28" t="str">
        <f>VLOOKUP(E288,[1]Áreas!$D$1:$E$6,2,0)</f>
        <v>Raro</v>
      </c>
      <c r="G288" s="28">
        <v>2</v>
      </c>
      <c r="H288" s="28" t="str">
        <f>VLOOKUP(G288,[1]Áreas!$I$1:$J$6,2,0)</f>
        <v>Menor</v>
      </c>
      <c r="I288" s="28">
        <f t="shared" si="8"/>
        <v>2</v>
      </c>
      <c r="J288" s="28" t="str">
        <f>IFERROR(VLOOKUP(CONCATENATE(F288,H288),[1]Áreas!$E$8:$F$33,2,0)," ")</f>
        <v>Bajo</v>
      </c>
      <c r="K288" s="28" t="s">
        <v>634</v>
      </c>
      <c r="L288" s="28" t="s">
        <v>529</v>
      </c>
      <c r="M288" s="28" t="s">
        <v>547</v>
      </c>
      <c r="N288" s="28" t="s">
        <v>548</v>
      </c>
      <c r="O288" s="28" t="s">
        <v>37</v>
      </c>
      <c r="P288" s="30">
        <f>IFERROR(VLOOKUP(O288,'[1]Parámetros Paula V'!$B$2:$D$6,2,0)," ")</f>
        <v>80</v>
      </c>
      <c r="Q288" s="30" t="s">
        <v>38</v>
      </c>
      <c r="R288" s="30">
        <f>IFERROR(VLOOKUP(Q288,'[1]Parámetros Paula V'!$B$7:$D$8,2,0)," ")</f>
        <v>100</v>
      </c>
      <c r="S288" s="30" t="s">
        <v>47</v>
      </c>
      <c r="T288" s="30">
        <f>IFERROR(VLOOKUP(S288,'[1]Parámetros Paula V'!$B$9:$D$10,2,0)," ")</f>
        <v>100</v>
      </c>
      <c r="U288" s="30" t="s">
        <v>38</v>
      </c>
      <c r="V288" s="30">
        <f>IFERROR(VLOOKUP(U288,'[1]Parámetros Paula V'!$B$11:$D$12,2,0)," ")</f>
        <v>100</v>
      </c>
      <c r="W288" s="30" t="s">
        <v>38</v>
      </c>
      <c r="X288" s="30">
        <f>IFERROR(VLOOKUP(W288,'[1]Parámetros Paula V'!$B$13:$D$16,2,0)," ")</f>
        <v>100</v>
      </c>
      <c r="Y288" s="30">
        <f>IFERROR((R288*'[1]Parámetros Paula V'!$D$7)+(T288*'[1]Parámetros Paula V'!$D$9)+(V288*'[1]Parámetros Paula V'!$D$11)+(X288*'[1]Parámetros Paula V'!$D$13)," ")</f>
        <v>100</v>
      </c>
      <c r="Z288" s="30" t="s">
        <v>38</v>
      </c>
      <c r="AA288" s="30">
        <f>IFERROR(VLOOKUP(Z288,'[1]Parámetros Paula V'!$B$18:$D$20,2,0)," ")</f>
        <v>100</v>
      </c>
      <c r="AB288" s="30" t="s">
        <v>39</v>
      </c>
      <c r="AC288" s="30">
        <f>IFERROR(IF(Q288="No",20,VLOOKUP(AB288,'[1]Parámetros Paula V'!$B$23:$D$27,2,0))," ")</f>
        <v>100</v>
      </c>
      <c r="AD288" s="30" t="s">
        <v>40</v>
      </c>
      <c r="AE288" s="30">
        <f>IFERROR(VLOOKUP(AD288,'[1]Parámetros Paula V'!$B$29:$D$31,2,0)," ")</f>
        <v>80</v>
      </c>
      <c r="AF288" s="30" t="s">
        <v>55</v>
      </c>
      <c r="AG288" s="30">
        <f>IFERROR(VLOOKUP(AF288,'[1]Parámetros Paula V'!$B$34:$D$36,2,0)," ")</f>
        <v>80</v>
      </c>
      <c r="AH288" s="30" t="s">
        <v>59</v>
      </c>
      <c r="AI288" s="30">
        <f>IFERROR(VLOOKUP(AH288,'[1]Parámetros Paula V'!$B$38:$D$41,2,0)," ")</f>
        <v>100</v>
      </c>
      <c r="AJ288" s="30" t="s">
        <v>51</v>
      </c>
      <c r="AK288" s="30">
        <f>IFERROR(VLOOKUP(AJ288,'[1]Parámetros Paula V'!$B$43:$D$45,2,0)," ")</f>
        <v>100</v>
      </c>
      <c r="AL288" s="30" t="s">
        <v>38</v>
      </c>
      <c r="AM288" s="30">
        <f>IFERROR(VLOOKUP(AL288,'[1]Parámetros Paula V'!$B$46:$D$50,2,0)," ")</f>
        <v>100</v>
      </c>
      <c r="AN288" s="30">
        <f>IFERROR(IF(Q288="No",20,(AE288*'[1]Parámetros Paula V'!$D$29)+(AG288*'[1]Parámetros Paula V'!$D$34)+(AI288*'[1]Parámetros Paula V'!$D$38)+(AK288*'[1]Parámetros Paula V'!$D$43)+(AM288*'[1]Parámetros Paula V'!$D$49))," ")</f>
        <v>97</v>
      </c>
      <c r="AO288" s="30">
        <f t="shared" si="9"/>
        <v>95.4</v>
      </c>
      <c r="AP288" s="28" t="str">
        <f>IF(AO288=" "," ",IF(AO288&lt;='[1]Parámetros Paula V'!$C$53,'[1]Parámetros Paula V'!$A$53,IF(AO288&lt;='[1]Parámetros Paula V'!$C$54,'[1]Parámetros Paula V'!$A$54,IF(AO288&lt;='[1]Parámetros Paula V'!$C$55,'[1]Parámetros Paula V'!$A$55,IF(AO288&lt;='[1]Parámetros Paula V'!$C$56,'[1]Parámetros Paula V'!$A$56,'[1]Parámetros Paula V'!$A$57)))))</f>
        <v>El control es óptimo, efectivo, eficiente, económicamente viable y ejecutándose adecuadamente.</v>
      </c>
      <c r="AQ288" s="31"/>
      <c r="AR288" s="32"/>
      <c r="AS288" s="32"/>
      <c r="AT288" s="31" t="s">
        <v>635</v>
      </c>
    </row>
    <row r="289" spans="1:46" ht="71.25" x14ac:dyDescent="0.2">
      <c r="A289" s="2" t="s">
        <v>632</v>
      </c>
      <c r="B289" s="28" t="s">
        <v>633</v>
      </c>
      <c r="C289" s="33" t="s">
        <v>546</v>
      </c>
      <c r="D289" s="34">
        <v>45484</v>
      </c>
      <c r="E289" s="28">
        <v>1</v>
      </c>
      <c r="F289" s="28" t="str">
        <f>VLOOKUP(E289,[1]Áreas!$D$1:$E$6,2,0)</f>
        <v>Raro</v>
      </c>
      <c r="G289" s="28">
        <v>2</v>
      </c>
      <c r="H289" s="28" t="str">
        <f>VLOOKUP(G289,[1]Áreas!$I$1:$J$6,2,0)</f>
        <v>Menor</v>
      </c>
      <c r="I289" s="28">
        <f t="shared" si="8"/>
        <v>2</v>
      </c>
      <c r="J289" s="28" t="str">
        <f>IFERROR(VLOOKUP(CONCATENATE(F289,H289),[1]Áreas!$E$8:$F$33,2,0)," ")</f>
        <v>Bajo</v>
      </c>
      <c r="K289" s="28" t="s">
        <v>636</v>
      </c>
      <c r="L289" s="28" t="s">
        <v>529</v>
      </c>
      <c r="M289" s="28" t="s">
        <v>547</v>
      </c>
      <c r="N289" s="28" t="s">
        <v>548</v>
      </c>
      <c r="O289" s="28" t="s">
        <v>37</v>
      </c>
      <c r="P289" s="30">
        <f>IFERROR(VLOOKUP(O289,'[1]Parámetros Paula V'!$B$2:$D$6,2,0)," ")</f>
        <v>80</v>
      </c>
      <c r="Q289" s="30" t="s">
        <v>38</v>
      </c>
      <c r="R289" s="30">
        <f>IFERROR(VLOOKUP(Q289,'[1]Parámetros Paula V'!$B$7:$D$8,2,0)," ")</f>
        <v>100</v>
      </c>
      <c r="S289" s="30" t="s">
        <v>38</v>
      </c>
      <c r="T289" s="30">
        <f>IFERROR(VLOOKUP(S289,'[1]Parámetros Paula V'!$B$9:$D$10,2,0)," ")</f>
        <v>20</v>
      </c>
      <c r="U289" s="30" t="s">
        <v>38</v>
      </c>
      <c r="V289" s="30">
        <f>IFERROR(VLOOKUP(U289,'[1]Parámetros Paula V'!$B$11:$D$12,2,0)," ")</f>
        <v>100</v>
      </c>
      <c r="W289" s="30" t="s">
        <v>38</v>
      </c>
      <c r="X289" s="30">
        <f>IFERROR(VLOOKUP(W289,'[1]Parámetros Paula V'!$B$13:$D$16,2,0)," ")</f>
        <v>100</v>
      </c>
      <c r="Y289" s="30">
        <f>IFERROR((R289*'[1]Parámetros Paula V'!$D$7)+(T289*'[1]Parámetros Paula V'!$D$9)+(V289*'[1]Parámetros Paula V'!$D$11)+(X289*'[1]Parámetros Paula V'!$D$13)," ")</f>
        <v>72</v>
      </c>
      <c r="Z289" s="30" t="s">
        <v>38</v>
      </c>
      <c r="AA289" s="30">
        <f>IFERROR(VLOOKUP(Z289,'[1]Parámetros Paula V'!$B$18:$D$20,2,0)," ")</f>
        <v>100</v>
      </c>
      <c r="AB289" s="30" t="s">
        <v>39</v>
      </c>
      <c r="AC289" s="30">
        <f>IFERROR(IF(Q289="No",20,VLOOKUP(AB289,'[1]Parámetros Paula V'!$B$23:$D$27,2,0))," ")</f>
        <v>100</v>
      </c>
      <c r="AD289" s="30" t="s">
        <v>40</v>
      </c>
      <c r="AE289" s="30">
        <f>IFERROR(VLOOKUP(AD289,'[1]Parámetros Paula V'!$B$29:$D$31,2,0)," ")</f>
        <v>80</v>
      </c>
      <c r="AF289" s="30" t="s">
        <v>41</v>
      </c>
      <c r="AG289" s="30">
        <f>IFERROR(VLOOKUP(AF289,'[1]Parámetros Paula V'!$B$34:$D$36,2,0)," ")</f>
        <v>40</v>
      </c>
      <c r="AH289" s="30" t="s">
        <v>59</v>
      </c>
      <c r="AI289" s="30">
        <f>IFERROR(VLOOKUP(AH289,'[1]Parámetros Paula V'!$B$38:$D$41,2,0)," ")</f>
        <v>100</v>
      </c>
      <c r="AJ289" s="30" t="s">
        <v>51</v>
      </c>
      <c r="AK289" s="30">
        <f>IFERROR(VLOOKUP(AJ289,'[1]Parámetros Paula V'!$B$43:$D$45,2,0)," ")</f>
        <v>100</v>
      </c>
      <c r="AL289" s="30" t="s">
        <v>38</v>
      </c>
      <c r="AM289" s="30">
        <f>IFERROR(VLOOKUP(AL289,'[1]Parámetros Paula V'!$B$46:$D$50,2,0)," ")</f>
        <v>100</v>
      </c>
      <c r="AN289" s="30">
        <f>IFERROR(IF(Q289="No",20,(AE289*'[1]Parámetros Paula V'!$D$29)+(AG289*'[1]Parámetros Paula V'!$D$34)+(AI289*'[1]Parámetros Paula V'!$D$38)+(AK289*'[1]Parámetros Paula V'!$D$43)+(AM289*'[1]Parámetros Paula V'!$D$49))," ")</f>
        <v>94</v>
      </c>
      <c r="AO289" s="30">
        <f t="shared" si="9"/>
        <v>89.2</v>
      </c>
      <c r="AP289" s="28" t="str">
        <f>IF(AO289=" "," ",IF(AO289&lt;='[1]Parámetros Paula V'!$C$53,'[1]Parámetros Paula V'!$A$53,IF(AO289&lt;='[1]Parámetros Paula V'!$C$54,'[1]Parámetros Paula V'!$A$54,IF(AO289&lt;='[1]Parámetros Paula V'!$C$55,'[1]Parámetros Paula V'!$A$55,IF(AO289&lt;='[1]Parámetros Paula V'!$C$56,'[1]Parámetros Paula V'!$A$56,'[1]Parámetros Paula V'!$A$57)))))</f>
        <v>El control es óptimo, efectivo, eficiente, económicamente viable y ejecutándose adecuadamente.</v>
      </c>
      <c r="AQ289" s="31"/>
      <c r="AR289" s="32"/>
      <c r="AS289" s="32"/>
      <c r="AT289" s="31" t="s">
        <v>637</v>
      </c>
    </row>
    <row r="290" spans="1:46" ht="114" x14ac:dyDescent="0.2">
      <c r="A290" s="2" t="s">
        <v>638</v>
      </c>
      <c r="B290" s="28" t="s">
        <v>639</v>
      </c>
      <c r="C290" s="33" t="s">
        <v>546</v>
      </c>
      <c r="D290" s="34">
        <v>45484</v>
      </c>
      <c r="E290" s="28">
        <v>2</v>
      </c>
      <c r="F290" s="28" t="str">
        <f>VLOOKUP(E290,[1]Áreas!$D$1:$E$6,2,0)</f>
        <v>Improbable</v>
      </c>
      <c r="G290" s="28">
        <v>2</v>
      </c>
      <c r="H290" s="28" t="str">
        <f>VLOOKUP(G290,[1]Áreas!$I$1:$J$6,2,0)</f>
        <v>Menor</v>
      </c>
      <c r="I290" s="28">
        <f t="shared" si="8"/>
        <v>4</v>
      </c>
      <c r="J290" s="28" t="str">
        <f>IFERROR(VLOOKUP(CONCATENATE(F290,H290),[1]Áreas!$E$8:$F$33,2,0)," ")</f>
        <v>Bajo</v>
      </c>
      <c r="K290" s="28" t="s">
        <v>927</v>
      </c>
      <c r="L290" s="28" t="s">
        <v>529</v>
      </c>
      <c r="M290" s="28" t="s">
        <v>547</v>
      </c>
      <c r="N290" s="28" t="s">
        <v>548</v>
      </c>
      <c r="O290" s="28" t="s">
        <v>37</v>
      </c>
      <c r="P290" s="30">
        <f>IFERROR(VLOOKUP(O290,'[1]Parámetros Paula V'!$B$2:$D$6,2,0)," ")</f>
        <v>80</v>
      </c>
      <c r="Q290" s="30" t="s">
        <v>38</v>
      </c>
      <c r="R290" s="30">
        <f>IFERROR(VLOOKUP(Q290,'[1]Parámetros Paula V'!$B$7:$D$8,2,0)," ")</f>
        <v>100</v>
      </c>
      <c r="S290" s="30" t="s">
        <v>38</v>
      </c>
      <c r="T290" s="30">
        <f>IFERROR(VLOOKUP(S290,'[1]Parámetros Paula V'!$B$9:$D$10,2,0)," ")</f>
        <v>20</v>
      </c>
      <c r="U290" s="30" t="s">
        <v>38</v>
      </c>
      <c r="V290" s="30">
        <f>IFERROR(VLOOKUP(U290,'[1]Parámetros Paula V'!$B$11:$D$12,2,0)," ")</f>
        <v>100</v>
      </c>
      <c r="W290" s="30" t="s">
        <v>38</v>
      </c>
      <c r="X290" s="30">
        <f>IFERROR(VLOOKUP(W290,'[1]Parámetros Paula V'!$B$13:$D$16,2,0)," ")</f>
        <v>100</v>
      </c>
      <c r="Y290" s="30">
        <f>IFERROR((R290*'[1]Parámetros Paula V'!$D$7)+(T290*'[1]Parámetros Paula V'!$D$9)+(V290*'[1]Parámetros Paula V'!$D$11)+(X290*'[1]Parámetros Paula V'!$D$13)," ")</f>
        <v>72</v>
      </c>
      <c r="Z290" s="30" t="s">
        <v>38</v>
      </c>
      <c r="AA290" s="30">
        <f>IFERROR(VLOOKUP(Z290,'[1]Parámetros Paula V'!$B$18:$D$20,2,0)," ")</f>
        <v>100</v>
      </c>
      <c r="AB290" s="30" t="s">
        <v>39</v>
      </c>
      <c r="AC290" s="30">
        <f>IFERROR(IF(Q290="No",20,VLOOKUP(AB290,'[1]Parámetros Paula V'!$B$23:$D$27,2,0))," ")</f>
        <v>100</v>
      </c>
      <c r="AD290" s="30" t="s">
        <v>40</v>
      </c>
      <c r="AE290" s="30">
        <f>IFERROR(VLOOKUP(AD290,'[1]Parámetros Paula V'!$B$29:$D$31,2,0)," ")</f>
        <v>80</v>
      </c>
      <c r="AF290" s="30" t="s">
        <v>55</v>
      </c>
      <c r="AG290" s="30">
        <f>IFERROR(VLOOKUP(AF290,'[1]Parámetros Paula V'!$B$34:$D$36,2,0)," ")</f>
        <v>80</v>
      </c>
      <c r="AH290" s="30" t="s">
        <v>59</v>
      </c>
      <c r="AI290" s="30">
        <f>IFERROR(VLOOKUP(AH290,'[1]Parámetros Paula V'!$B$38:$D$41,2,0)," ")</f>
        <v>100</v>
      </c>
      <c r="AJ290" s="30" t="s">
        <v>43</v>
      </c>
      <c r="AK290" s="30">
        <f>IFERROR(VLOOKUP(AJ290,'[1]Parámetros Paula V'!$B$43:$D$45,2,0)," ")</f>
        <v>80</v>
      </c>
      <c r="AL290" s="30" t="s">
        <v>38</v>
      </c>
      <c r="AM290" s="30">
        <f>IFERROR(VLOOKUP(AL290,'[1]Parámetros Paula V'!$B$46:$D$50,2,0)," ")</f>
        <v>100</v>
      </c>
      <c r="AN290" s="30">
        <f>IFERROR(IF(Q290="No",20,(AE290*'[1]Parámetros Paula V'!$D$29)+(AG290*'[1]Parámetros Paula V'!$D$34)+(AI290*'[1]Parámetros Paula V'!$D$38)+(AK290*'[1]Parámetros Paula V'!$D$43)+(AM290*'[1]Parámetros Paula V'!$D$49))," ")</f>
        <v>87</v>
      </c>
      <c r="AO290" s="30">
        <f t="shared" si="9"/>
        <v>87.8</v>
      </c>
      <c r="AP290" s="28" t="str">
        <f>IF(AO290=" "," ",IF(AO290&lt;='[1]Parámetros Paula V'!$C$53,'[1]Parámetros Paula V'!$A$53,IF(AO290&lt;='[1]Parámetros Paula V'!$C$54,'[1]Parámetros Paula V'!$A$54,IF(AO290&lt;='[1]Parámetros Paula V'!$C$55,'[1]Parámetros Paula V'!$A$55,IF(AO290&lt;='[1]Parámetros Paula V'!$C$56,'[1]Parámetros Paula V'!$A$56,'[1]Parámetros Paula V'!$A$57)))))</f>
        <v>El control es óptimo, efectivo, eficiente, económicamente viable y ejecutándose adecuadamente.</v>
      </c>
      <c r="AQ290" s="31"/>
      <c r="AR290" s="32"/>
      <c r="AS290" s="32"/>
      <c r="AT290" s="31" t="s">
        <v>635</v>
      </c>
    </row>
    <row r="291" spans="1:46" ht="114" x14ac:dyDescent="0.2">
      <c r="A291" s="2" t="s">
        <v>638</v>
      </c>
      <c r="B291" s="28" t="s">
        <v>639</v>
      </c>
      <c r="C291" s="33" t="s">
        <v>546</v>
      </c>
      <c r="D291" s="34">
        <v>45484</v>
      </c>
      <c r="E291" s="28">
        <v>2</v>
      </c>
      <c r="F291" s="28" t="str">
        <f>VLOOKUP(E291,[1]Áreas!$D$1:$E$6,2,0)</f>
        <v>Improbable</v>
      </c>
      <c r="G291" s="28">
        <v>2</v>
      </c>
      <c r="H291" s="28" t="str">
        <f>VLOOKUP(G291,[1]Áreas!$I$1:$J$6,2,0)</f>
        <v>Menor</v>
      </c>
      <c r="I291" s="28">
        <f t="shared" si="8"/>
        <v>4</v>
      </c>
      <c r="J291" s="28" t="str">
        <f>IFERROR(VLOOKUP(CONCATENATE(F291,H291),[1]Áreas!$E$8:$F$33,2,0)," ")</f>
        <v>Bajo</v>
      </c>
      <c r="K291" s="28" t="s">
        <v>928</v>
      </c>
      <c r="L291" s="28" t="s">
        <v>529</v>
      </c>
      <c r="M291" s="28" t="s">
        <v>547</v>
      </c>
      <c r="N291" s="28" t="s">
        <v>548</v>
      </c>
      <c r="O291" s="28" t="s">
        <v>37</v>
      </c>
      <c r="P291" s="30">
        <f>IFERROR(VLOOKUP(O291,'[1]Parámetros Paula V'!$B$2:$D$6,2,0)," ")</f>
        <v>80</v>
      </c>
      <c r="Q291" s="30" t="s">
        <v>38</v>
      </c>
      <c r="R291" s="30">
        <f>IFERROR(VLOOKUP(Q291,'[1]Parámetros Paula V'!$B$7:$D$8,2,0)," ")</f>
        <v>100</v>
      </c>
      <c r="S291" s="30" t="s">
        <v>38</v>
      </c>
      <c r="T291" s="30">
        <f>IFERROR(VLOOKUP(S291,'[1]Parámetros Paula V'!$B$9:$D$10,2,0)," ")</f>
        <v>20</v>
      </c>
      <c r="U291" s="30" t="s">
        <v>38</v>
      </c>
      <c r="V291" s="30">
        <f>IFERROR(VLOOKUP(U291,'[1]Parámetros Paula V'!$B$11:$D$12,2,0)," ")</f>
        <v>100</v>
      </c>
      <c r="W291" s="30" t="s">
        <v>38</v>
      </c>
      <c r="X291" s="30">
        <f>IFERROR(VLOOKUP(W291,'[1]Parámetros Paula V'!$B$13:$D$16,2,0)," ")</f>
        <v>100</v>
      </c>
      <c r="Y291" s="30">
        <f>IFERROR((R291*'[1]Parámetros Paula V'!$D$7)+(T291*'[1]Parámetros Paula V'!$D$9)+(V291*'[1]Parámetros Paula V'!$D$11)+(X291*'[1]Parámetros Paula V'!$D$13)," ")</f>
        <v>72</v>
      </c>
      <c r="Z291" s="30" t="s">
        <v>38</v>
      </c>
      <c r="AA291" s="30">
        <f>IFERROR(VLOOKUP(Z291,'[1]Parámetros Paula V'!$B$18:$D$20,2,0)," ")</f>
        <v>100</v>
      </c>
      <c r="AB291" s="30" t="s">
        <v>39</v>
      </c>
      <c r="AC291" s="30">
        <f>IFERROR(IF(Q291="No",20,VLOOKUP(AB291,'[1]Parámetros Paula V'!$B$23:$D$27,2,0))," ")</f>
        <v>100</v>
      </c>
      <c r="AD291" s="30" t="s">
        <v>40</v>
      </c>
      <c r="AE291" s="30">
        <f>IFERROR(VLOOKUP(AD291,'[1]Parámetros Paula V'!$B$29:$D$31,2,0)," ")</f>
        <v>80</v>
      </c>
      <c r="AF291" s="30" t="s">
        <v>55</v>
      </c>
      <c r="AG291" s="30">
        <f>IFERROR(VLOOKUP(AF291,'[1]Parámetros Paula V'!$B$34:$D$36,2,0)," ")</f>
        <v>80</v>
      </c>
      <c r="AH291" s="30" t="s">
        <v>59</v>
      </c>
      <c r="AI291" s="30">
        <f>IFERROR(VLOOKUP(AH291,'[1]Parámetros Paula V'!$B$38:$D$41,2,0)," ")</f>
        <v>100</v>
      </c>
      <c r="AJ291" s="30" t="s">
        <v>43</v>
      </c>
      <c r="AK291" s="30">
        <f>IFERROR(VLOOKUP(AJ291,'[1]Parámetros Paula V'!$B$43:$D$45,2,0)," ")</f>
        <v>80</v>
      </c>
      <c r="AL291" s="30" t="s">
        <v>38</v>
      </c>
      <c r="AM291" s="30">
        <f>IFERROR(VLOOKUP(AL291,'[1]Parámetros Paula V'!$B$46:$D$50,2,0)," ")</f>
        <v>100</v>
      </c>
      <c r="AN291" s="30">
        <f>IFERROR(IF(Q291="No",20,(AE291*'[1]Parámetros Paula V'!$D$29)+(AG291*'[1]Parámetros Paula V'!$D$34)+(AI291*'[1]Parámetros Paula V'!$D$38)+(AK291*'[1]Parámetros Paula V'!$D$43)+(AM291*'[1]Parámetros Paula V'!$D$49))," ")</f>
        <v>87</v>
      </c>
      <c r="AO291" s="30">
        <f t="shared" si="9"/>
        <v>87.8</v>
      </c>
      <c r="AP291" s="28" t="str">
        <f>IF(AO291=" "," ",IF(AO291&lt;='[1]Parámetros Paula V'!$C$53,'[1]Parámetros Paula V'!$A$53,IF(AO291&lt;='[1]Parámetros Paula V'!$C$54,'[1]Parámetros Paula V'!$A$54,IF(AO291&lt;='[1]Parámetros Paula V'!$C$55,'[1]Parámetros Paula V'!$A$55,IF(AO291&lt;='[1]Parámetros Paula V'!$C$56,'[1]Parámetros Paula V'!$A$56,'[1]Parámetros Paula V'!$A$57)))))</f>
        <v>El control es óptimo, efectivo, eficiente, económicamente viable y ejecutándose adecuadamente.</v>
      </c>
      <c r="AQ291" s="31" t="s">
        <v>640</v>
      </c>
      <c r="AR291" s="32"/>
      <c r="AS291" s="32">
        <v>45657</v>
      </c>
      <c r="AT291" s="31" t="s">
        <v>929</v>
      </c>
    </row>
    <row r="292" spans="1:46" ht="114" x14ac:dyDescent="0.2">
      <c r="A292" s="2" t="s">
        <v>638</v>
      </c>
      <c r="B292" s="28" t="s">
        <v>639</v>
      </c>
      <c r="C292" s="33" t="s">
        <v>546</v>
      </c>
      <c r="D292" s="34">
        <v>45484</v>
      </c>
      <c r="E292" s="28">
        <v>2</v>
      </c>
      <c r="F292" s="28" t="str">
        <f>VLOOKUP(E292,[1]Áreas!$D$1:$E$6,2,0)</f>
        <v>Improbable</v>
      </c>
      <c r="G292" s="28">
        <v>2</v>
      </c>
      <c r="H292" s="28" t="str">
        <f>VLOOKUP(G292,[1]Áreas!$I$1:$J$6,2,0)</f>
        <v>Menor</v>
      </c>
      <c r="I292" s="28">
        <f t="shared" si="8"/>
        <v>4</v>
      </c>
      <c r="J292" s="28" t="str">
        <f>IFERROR(VLOOKUP(CONCATENATE(F292,H292),[1]Áreas!$E$8:$F$33,2,0)," ")</f>
        <v>Bajo</v>
      </c>
      <c r="K292" s="28" t="s">
        <v>641</v>
      </c>
      <c r="L292" s="28" t="s">
        <v>529</v>
      </c>
      <c r="M292" s="28" t="s">
        <v>547</v>
      </c>
      <c r="N292" s="28" t="s">
        <v>548</v>
      </c>
      <c r="O292" s="28" t="s">
        <v>37</v>
      </c>
      <c r="P292" s="30">
        <f>IFERROR(VLOOKUP(O292,'[1]Parámetros Paula V'!$B$2:$D$6,2,0)," ")</f>
        <v>80</v>
      </c>
      <c r="Q292" s="30" t="s">
        <v>38</v>
      </c>
      <c r="R292" s="30">
        <f>IFERROR(VLOOKUP(Q292,'[1]Parámetros Paula V'!$B$7:$D$8,2,0)," ")</f>
        <v>100</v>
      </c>
      <c r="S292" s="30" t="s">
        <v>38</v>
      </c>
      <c r="T292" s="30">
        <f>IFERROR(VLOOKUP(S292,'[1]Parámetros Paula V'!$B$9:$D$10,2,0)," ")</f>
        <v>20</v>
      </c>
      <c r="U292" s="30" t="s">
        <v>38</v>
      </c>
      <c r="V292" s="30">
        <f>IFERROR(VLOOKUP(U292,'[1]Parámetros Paula V'!$B$11:$D$12,2,0)," ")</f>
        <v>100</v>
      </c>
      <c r="W292" s="30" t="s">
        <v>38</v>
      </c>
      <c r="X292" s="30">
        <f>IFERROR(VLOOKUP(W292,'[1]Parámetros Paula V'!$B$13:$D$16,2,0)," ")</f>
        <v>100</v>
      </c>
      <c r="Y292" s="30">
        <f>IFERROR((R292*'[1]Parámetros Paula V'!$D$7)+(T292*'[1]Parámetros Paula V'!$D$9)+(V292*'[1]Parámetros Paula V'!$D$11)+(X292*'[1]Parámetros Paula V'!$D$13)," ")</f>
        <v>72</v>
      </c>
      <c r="Z292" s="30" t="s">
        <v>38</v>
      </c>
      <c r="AA292" s="30">
        <f>IFERROR(VLOOKUP(Z292,'[1]Parámetros Paula V'!$B$18:$D$20,2,0)," ")</f>
        <v>100</v>
      </c>
      <c r="AB292" s="30" t="s">
        <v>39</v>
      </c>
      <c r="AC292" s="30">
        <f>IFERROR(IF(Q292="No",20,VLOOKUP(AB292,'[1]Parámetros Paula V'!$B$23:$D$27,2,0))," ")</f>
        <v>100</v>
      </c>
      <c r="AD292" s="30" t="s">
        <v>40</v>
      </c>
      <c r="AE292" s="30">
        <f>IFERROR(VLOOKUP(AD292,'[1]Parámetros Paula V'!$B$29:$D$31,2,0)," ")</f>
        <v>80</v>
      </c>
      <c r="AF292" s="30" t="s">
        <v>55</v>
      </c>
      <c r="AG292" s="30">
        <f>IFERROR(VLOOKUP(AF292,'[1]Parámetros Paula V'!$B$34:$D$36,2,0)," ")</f>
        <v>80</v>
      </c>
      <c r="AH292" s="30" t="s">
        <v>59</v>
      </c>
      <c r="AI292" s="30">
        <f>IFERROR(VLOOKUP(AH292,'[1]Parámetros Paula V'!$B$38:$D$41,2,0)," ")</f>
        <v>100</v>
      </c>
      <c r="AJ292" s="30" t="s">
        <v>51</v>
      </c>
      <c r="AK292" s="30">
        <f>IFERROR(VLOOKUP(AJ292,'[1]Parámetros Paula V'!$B$43:$D$45,2,0)," ")</f>
        <v>100</v>
      </c>
      <c r="AL292" s="30" t="s">
        <v>38</v>
      </c>
      <c r="AM292" s="30">
        <f>IFERROR(VLOOKUP(AL292,'[1]Parámetros Paula V'!$B$46:$D$50,2,0)," ")</f>
        <v>100</v>
      </c>
      <c r="AN292" s="30">
        <f>IFERROR(IF(Q292="No",20,(AE292*'[1]Parámetros Paula V'!$D$29)+(AG292*'[1]Parámetros Paula V'!$D$34)+(AI292*'[1]Parámetros Paula V'!$D$38)+(AK292*'[1]Parámetros Paula V'!$D$43)+(AM292*'[1]Parámetros Paula V'!$D$49))," ")</f>
        <v>97</v>
      </c>
      <c r="AO292" s="30">
        <f t="shared" si="9"/>
        <v>89.8</v>
      </c>
      <c r="AP292" s="28" t="str">
        <f>IF(AO292=" "," ",IF(AO292&lt;='[1]Parámetros Paula V'!$C$53,'[1]Parámetros Paula V'!$A$53,IF(AO292&lt;='[1]Parámetros Paula V'!$C$54,'[1]Parámetros Paula V'!$A$54,IF(AO292&lt;='[1]Parámetros Paula V'!$C$55,'[1]Parámetros Paula V'!$A$55,IF(AO292&lt;='[1]Parámetros Paula V'!$C$56,'[1]Parámetros Paula V'!$A$56,'[1]Parámetros Paula V'!$A$57)))))</f>
        <v>El control es óptimo, efectivo, eficiente, económicamente viable y ejecutándose adecuadamente.</v>
      </c>
      <c r="AQ292" s="31"/>
      <c r="AR292" s="32"/>
      <c r="AS292" s="32"/>
      <c r="AT292" s="31" t="s">
        <v>930</v>
      </c>
    </row>
    <row r="293" spans="1:46" ht="114" x14ac:dyDescent="0.2">
      <c r="A293" s="2" t="s">
        <v>638</v>
      </c>
      <c r="B293" s="28" t="s">
        <v>639</v>
      </c>
      <c r="C293" s="33" t="s">
        <v>546</v>
      </c>
      <c r="D293" s="34">
        <v>45484</v>
      </c>
      <c r="E293" s="28">
        <v>2</v>
      </c>
      <c r="F293" s="28" t="str">
        <f>VLOOKUP(E293,[1]Áreas!$D$1:$E$6,2,0)</f>
        <v>Improbable</v>
      </c>
      <c r="G293" s="28">
        <v>2</v>
      </c>
      <c r="H293" s="28" t="str">
        <f>VLOOKUP(G293,[1]Áreas!$I$1:$J$6,2,0)</f>
        <v>Menor</v>
      </c>
      <c r="I293" s="28">
        <f t="shared" si="8"/>
        <v>4</v>
      </c>
      <c r="J293" s="28" t="str">
        <f>IFERROR(VLOOKUP(CONCATENATE(F293,H293),[1]Áreas!$E$8:$F$33,2,0)," ")</f>
        <v>Bajo</v>
      </c>
      <c r="K293" s="28" t="s">
        <v>642</v>
      </c>
      <c r="L293" s="28" t="s">
        <v>529</v>
      </c>
      <c r="M293" s="28" t="s">
        <v>547</v>
      </c>
      <c r="N293" s="28" t="s">
        <v>548</v>
      </c>
      <c r="O293" s="28" t="s">
        <v>58</v>
      </c>
      <c r="P293" s="30">
        <f>IFERROR(VLOOKUP(O293,'[1]Parámetros Paula V'!$B$2:$D$6,2,0)," ")</f>
        <v>100</v>
      </c>
      <c r="Q293" s="30" t="s">
        <v>38</v>
      </c>
      <c r="R293" s="30">
        <f>IFERROR(VLOOKUP(Q293,'[1]Parámetros Paula V'!$B$7:$D$8,2,0)," ")</f>
        <v>100</v>
      </c>
      <c r="S293" s="30" t="s">
        <v>47</v>
      </c>
      <c r="T293" s="30">
        <f>IFERROR(VLOOKUP(S293,'[1]Parámetros Paula V'!$B$9:$D$10,2,0)," ")</f>
        <v>100</v>
      </c>
      <c r="U293" s="30" t="s">
        <v>38</v>
      </c>
      <c r="V293" s="30">
        <f>IFERROR(VLOOKUP(U293,'[1]Parámetros Paula V'!$B$11:$D$12,2,0)," ")</f>
        <v>100</v>
      </c>
      <c r="W293" s="30" t="s">
        <v>38</v>
      </c>
      <c r="X293" s="30">
        <f>IFERROR(VLOOKUP(W293,'[1]Parámetros Paula V'!$B$13:$D$16,2,0)," ")</f>
        <v>100</v>
      </c>
      <c r="Y293" s="30">
        <f>IFERROR((R293*'[1]Parámetros Paula V'!$D$7)+(T293*'[1]Parámetros Paula V'!$D$9)+(V293*'[1]Parámetros Paula V'!$D$11)+(X293*'[1]Parámetros Paula V'!$D$13)," ")</f>
        <v>100</v>
      </c>
      <c r="Z293" s="30" t="s">
        <v>38</v>
      </c>
      <c r="AA293" s="30">
        <f>IFERROR(VLOOKUP(Z293,'[1]Parámetros Paula V'!$B$18:$D$20,2,0)," ")</f>
        <v>100</v>
      </c>
      <c r="AB293" s="30" t="s">
        <v>39</v>
      </c>
      <c r="AC293" s="30">
        <f>IFERROR(IF(Q293="No",20,VLOOKUP(AB293,'[1]Parámetros Paula V'!$B$23:$D$27,2,0))," ")</f>
        <v>100</v>
      </c>
      <c r="AD293" s="30" t="s">
        <v>40</v>
      </c>
      <c r="AE293" s="30">
        <f>IFERROR(VLOOKUP(AD293,'[1]Parámetros Paula V'!$B$29:$D$31,2,0)," ")</f>
        <v>80</v>
      </c>
      <c r="AF293" s="30" t="s">
        <v>55</v>
      </c>
      <c r="AG293" s="30">
        <f>IFERROR(VLOOKUP(AF293,'[1]Parámetros Paula V'!$B$34:$D$36,2,0)," ")</f>
        <v>80</v>
      </c>
      <c r="AH293" s="30" t="s">
        <v>59</v>
      </c>
      <c r="AI293" s="30">
        <f>IFERROR(VLOOKUP(AH293,'[1]Parámetros Paula V'!$B$38:$D$41,2,0)," ")</f>
        <v>100</v>
      </c>
      <c r="AJ293" s="30" t="s">
        <v>51</v>
      </c>
      <c r="AK293" s="30">
        <f>IFERROR(VLOOKUP(AJ293,'[1]Parámetros Paula V'!$B$43:$D$45,2,0)," ")</f>
        <v>100</v>
      </c>
      <c r="AL293" s="30" t="s">
        <v>38</v>
      </c>
      <c r="AM293" s="30">
        <f>IFERROR(VLOOKUP(AL293,'[1]Parámetros Paula V'!$B$46:$D$50,2,0)," ")</f>
        <v>100</v>
      </c>
      <c r="AN293" s="30">
        <f>IFERROR(IF(Q293="No",20,(AE293*'[1]Parámetros Paula V'!$D$29)+(AG293*'[1]Parámetros Paula V'!$D$34)+(AI293*'[1]Parámetros Paula V'!$D$38)+(AK293*'[1]Parámetros Paula V'!$D$43)+(AM293*'[1]Parámetros Paula V'!$D$49))," ")</f>
        <v>97</v>
      </c>
      <c r="AO293" s="30">
        <f t="shared" si="9"/>
        <v>99.4</v>
      </c>
      <c r="AP293" s="28" t="str">
        <f>IF(AO293=" "," ",IF(AO293&lt;='[1]Parámetros Paula V'!$C$53,'[1]Parámetros Paula V'!$A$53,IF(AO293&lt;='[1]Parámetros Paula V'!$C$54,'[1]Parámetros Paula V'!$A$54,IF(AO293&lt;='[1]Parámetros Paula V'!$C$55,'[1]Parámetros Paula V'!$A$55,IF(AO293&lt;='[1]Parámetros Paula V'!$C$56,'[1]Parámetros Paula V'!$A$56,'[1]Parámetros Paula V'!$A$57)))))</f>
        <v>El control es óptimo, efectivo, eficiente, económicamente viable y ejecutándose adecuadamente.</v>
      </c>
      <c r="AQ293" s="31"/>
      <c r="AR293" s="32"/>
      <c r="AS293" s="32"/>
      <c r="AT293" s="31" t="s">
        <v>643</v>
      </c>
    </row>
    <row r="294" spans="1:46" ht="99.75" x14ac:dyDescent="0.25">
      <c r="A294" s="2" t="s">
        <v>644</v>
      </c>
      <c r="B294" s="28" t="s">
        <v>645</v>
      </c>
      <c r="C294" s="33" t="s">
        <v>546</v>
      </c>
      <c r="D294" s="34">
        <v>45484</v>
      </c>
      <c r="E294" s="28">
        <v>3</v>
      </c>
      <c r="F294" s="28" t="str">
        <f>VLOOKUP(E294,[1]Áreas!$D$1:$E$6,2,0)</f>
        <v>Posible</v>
      </c>
      <c r="G294" s="28">
        <v>2</v>
      </c>
      <c r="H294" s="28" t="str">
        <f>VLOOKUP(G294,[1]Áreas!$I$1:$J$6,2,0)</f>
        <v>Menor</v>
      </c>
      <c r="I294" s="28">
        <f t="shared" si="8"/>
        <v>6</v>
      </c>
      <c r="J294" s="28" t="str">
        <f>IFERROR(VLOOKUP(CONCATENATE(F294,H294),[1]Áreas!$E$8:$F$33,2,0)," ")</f>
        <v>Medio</v>
      </c>
      <c r="K294" s="28" t="s">
        <v>646</v>
      </c>
      <c r="L294" s="28" t="s">
        <v>529</v>
      </c>
      <c r="M294" s="28" t="s">
        <v>547</v>
      </c>
      <c r="N294" s="28" t="s">
        <v>548</v>
      </c>
      <c r="O294" s="28" t="s">
        <v>58</v>
      </c>
      <c r="P294" s="30">
        <f>IFERROR(VLOOKUP(O294,'[1]Parámetros Paula V'!$B$2:$D$6,2,0)," ")</f>
        <v>100</v>
      </c>
      <c r="Q294" s="30" t="s">
        <v>38</v>
      </c>
      <c r="R294" s="30">
        <f>IFERROR(VLOOKUP(Q294,'[1]Parámetros Paula V'!$B$7:$D$8,2,0)," ")</f>
        <v>100</v>
      </c>
      <c r="S294" s="30" t="s">
        <v>38</v>
      </c>
      <c r="T294" s="30">
        <f>IFERROR(VLOOKUP(S294,'[1]Parámetros Paula V'!$B$9:$D$10,2,0)," ")</f>
        <v>20</v>
      </c>
      <c r="U294" s="30" t="s">
        <v>38</v>
      </c>
      <c r="V294" s="30">
        <f>IFERROR(VLOOKUP(U294,'[1]Parámetros Paula V'!$B$11:$D$12,2,0)," ")</f>
        <v>100</v>
      </c>
      <c r="W294" s="30" t="s">
        <v>38</v>
      </c>
      <c r="X294" s="30">
        <f>IFERROR(VLOOKUP(W294,'[1]Parámetros Paula V'!$B$13:$D$16,2,0)," ")</f>
        <v>100</v>
      </c>
      <c r="Y294" s="30">
        <f>IFERROR((R294*'[1]Parámetros Paula V'!$D$7)+(T294*'[1]Parámetros Paula V'!$D$9)+(V294*'[1]Parámetros Paula V'!$D$11)+(X294*'[1]Parámetros Paula V'!$D$13)," ")</f>
        <v>72</v>
      </c>
      <c r="Z294" s="30" t="s">
        <v>38</v>
      </c>
      <c r="AA294" s="30">
        <f>IFERROR(VLOOKUP(Z294,'[1]Parámetros Paula V'!$B$18:$D$20,2,0)," ")</f>
        <v>100</v>
      </c>
      <c r="AB294" s="30" t="s">
        <v>39</v>
      </c>
      <c r="AC294" s="30">
        <f>IFERROR(IF(Q294="No",20,VLOOKUP(AB294,'[1]Parámetros Paula V'!$B$23:$D$27,2,0))," ")</f>
        <v>100</v>
      </c>
      <c r="AD294" s="30" t="s">
        <v>40</v>
      </c>
      <c r="AE294" s="30">
        <f>IFERROR(VLOOKUP(AD294,'[1]Parámetros Paula V'!$B$29:$D$31,2,0)," ")</f>
        <v>80</v>
      </c>
      <c r="AF294" s="30" t="s">
        <v>41</v>
      </c>
      <c r="AG294" s="30">
        <f>IFERROR(VLOOKUP(AF294,'[1]Parámetros Paula V'!$B$34:$D$36,2,0)," ")</f>
        <v>40</v>
      </c>
      <c r="AH294" s="30" t="s">
        <v>42</v>
      </c>
      <c r="AI294" s="30">
        <f>IFERROR(VLOOKUP(AH294,'[1]Parámetros Paula V'!$B$38:$D$41,2,0)," ")</f>
        <v>80</v>
      </c>
      <c r="AJ294" s="30" t="s">
        <v>51</v>
      </c>
      <c r="AK294" s="30">
        <f>IFERROR(VLOOKUP(AJ294,'[1]Parámetros Paula V'!$B$43:$D$45,2,0)," ")</f>
        <v>100</v>
      </c>
      <c r="AL294" s="30" t="s">
        <v>38</v>
      </c>
      <c r="AM294" s="30">
        <f>IFERROR(VLOOKUP(AL294,'[1]Parámetros Paula V'!$B$46:$D$50,2,0)," ")</f>
        <v>100</v>
      </c>
      <c r="AN294" s="30">
        <f>IFERROR(IF(Q294="No",20,(AE294*'[1]Parámetros Paula V'!$D$29)+(AG294*'[1]Parámetros Paula V'!$D$34)+(AI294*'[1]Parámetros Paula V'!$D$38)+(AK294*'[1]Parámetros Paula V'!$D$43)+(AM294*'[1]Parámetros Paula V'!$D$49))," ")</f>
        <v>89</v>
      </c>
      <c r="AO294" s="30">
        <f t="shared" si="9"/>
        <v>92.2</v>
      </c>
      <c r="AP294" s="28" t="str">
        <f>IF(AO294=" "," ",IF(AO294&lt;='[1]Parámetros Paula V'!$C$53,'[1]Parámetros Paula V'!$A$53,IF(AO294&lt;='[1]Parámetros Paula V'!$C$54,'[1]Parámetros Paula V'!$A$54,IF(AO294&lt;='[1]Parámetros Paula V'!$C$55,'[1]Parámetros Paula V'!$A$55,IF(AO294&lt;='[1]Parámetros Paula V'!$C$56,'[1]Parámetros Paula V'!$A$56,'[1]Parámetros Paula V'!$A$57)))))</f>
        <v>El control es óptimo, efectivo, eficiente, económicamente viable y ejecutándose adecuadamente.</v>
      </c>
      <c r="AQ294" s="38"/>
      <c r="AR294" s="32"/>
      <c r="AS294" s="32"/>
      <c r="AT294" s="31" t="s">
        <v>549</v>
      </c>
    </row>
    <row r="295" spans="1:46" ht="123" customHeight="1" x14ac:dyDescent="0.2">
      <c r="A295" s="6" t="s">
        <v>647</v>
      </c>
      <c r="B295" s="28" t="s">
        <v>648</v>
      </c>
      <c r="C295" s="33" t="s">
        <v>546</v>
      </c>
      <c r="D295" s="34">
        <v>45484</v>
      </c>
      <c r="E295" s="28">
        <v>3</v>
      </c>
      <c r="F295" s="28" t="str">
        <f>VLOOKUP(E295,[1]Áreas!$D$1:$E$6,2,0)</f>
        <v>Posible</v>
      </c>
      <c r="G295" s="28">
        <v>5</v>
      </c>
      <c r="H295" s="28" t="str">
        <f>VLOOKUP(G295,[1]Áreas!$I$1:$J$6,2,0)</f>
        <v>Moderado</v>
      </c>
      <c r="I295" s="28">
        <f t="shared" si="8"/>
        <v>15</v>
      </c>
      <c r="J295" s="28" t="str">
        <f>IFERROR(VLOOKUP(CONCATENATE(F295,H295),[1]Áreas!$E$8:$F$33,2,0)," ")</f>
        <v>Alto</v>
      </c>
      <c r="K295" s="28" t="s">
        <v>931</v>
      </c>
      <c r="L295" s="28" t="s">
        <v>529</v>
      </c>
      <c r="M295" s="28" t="s">
        <v>547</v>
      </c>
      <c r="N295" s="28" t="s">
        <v>548</v>
      </c>
      <c r="O295" s="43" t="s">
        <v>37</v>
      </c>
      <c r="P295" s="30">
        <f>IFERROR(VLOOKUP(O295,'[1]Parámetros Paula V'!$B$2:$D$6,2,0)," ")</f>
        <v>80</v>
      </c>
      <c r="Q295" s="30" t="s">
        <v>38</v>
      </c>
      <c r="R295" s="30">
        <f>IFERROR(VLOOKUP(Q295,'[1]Parámetros Paula V'!$B$7:$D$8,2,0)," ")</f>
        <v>100</v>
      </c>
      <c r="S295" s="30" t="s">
        <v>38</v>
      </c>
      <c r="T295" s="30">
        <f>IFERROR(VLOOKUP(S295,'[1]Parámetros Paula V'!$B$9:$D$10,2,0)," ")</f>
        <v>20</v>
      </c>
      <c r="U295" s="30" t="s">
        <v>38</v>
      </c>
      <c r="V295" s="30">
        <f>IFERROR(VLOOKUP(U295,'[1]Parámetros Paula V'!$B$11:$D$12,2,0)," ")</f>
        <v>100</v>
      </c>
      <c r="W295" s="30" t="s">
        <v>38</v>
      </c>
      <c r="X295" s="30">
        <f>IFERROR(VLOOKUP(W295,'[1]Parámetros Paula V'!$B$13:$D$16,2,0)," ")</f>
        <v>100</v>
      </c>
      <c r="Y295" s="30">
        <f>IFERROR((R295*'[1]Parámetros Paula V'!$D$7)+(T295*'[1]Parámetros Paula V'!$D$9)+(V295*'[1]Parámetros Paula V'!$D$11)+(X295*'[1]Parámetros Paula V'!$D$13)," ")</f>
        <v>72</v>
      </c>
      <c r="Z295" s="30" t="s">
        <v>38</v>
      </c>
      <c r="AA295" s="30">
        <f>IFERROR(VLOOKUP(Z295,'[1]Parámetros Paula V'!$B$18:$D$20,2,0)," ")</f>
        <v>100</v>
      </c>
      <c r="AB295" s="30" t="s">
        <v>39</v>
      </c>
      <c r="AC295" s="30">
        <f>IFERROR(IF(Q295="No",20,VLOOKUP(AB295,'[1]Parámetros Paula V'!$B$23:$D$27,2,0))," ")</f>
        <v>100</v>
      </c>
      <c r="AD295" s="30" t="s">
        <v>40</v>
      </c>
      <c r="AE295" s="30">
        <f>IFERROR(VLOOKUP(AD295,'[1]Parámetros Paula V'!$B$29:$D$31,2,0)," ")</f>
        <v>80</v>
      </c>
      <c r="AF295" s="30" t="s">
        <v>41</v>
      </c>
      <c r="AG295" s="30">
        <f>IFERROR(VLOOKUP(AF295,'[1]Parámetros Paula V'!$B$34:$D$36,2,0)," ")</f>
        <v>40</v>
      </c>
      <c r="AH295" s="30" t="s">
        <v>50</v>
      </c>
      <c r="AI295" s="30">
        <f>IFERROR(VLOOKUP(AH295,'[1]Parámetros Paula V'!$B$38:$D$41,2,0)," ")</f>
        <v>40</v>
      </c>
      <c r="AJ295" s="30" t="s">
        <v>51</v>
      </c>
      <c r="AK295" s="30">
        <f>IFERROR(VLOOKUP(AJ295,'[1]Parámetros Paula V'!$B$43:$D$45,2,0)," ")</f>
        <v>100</v>
      </c>
      <c r="AL295" s="30" t="s">
        <v>38</v>
      </c>
      <c r="AM295" s="30">
        <f>IFERROR(VLOOKUP(AL295,'[1]Parámetros Paula V'!$B$46:$D$50,2,0)," ")</f>
        <v>100</v>
      </c>
      <c r="AN295" s="30">
        <f>IFERROR(IF(Q295="No",20,(AE295*'[1]Parámetros Paula V'!$D$29)+(AG295*'[1]Parámetros Paula V'!$D$34)+(AI295*'[1]Parámetros Paula V'!$D$38)+(AK295*'[1]Parámetros Paula V'!$D$43)+(AM295*'[1]Parámetros Paula V'!$D$49))," ")</f>
        <v>79</v>
      </c>
      <c r="AO295" s="30">
        <f t="shared" si="9"/>
        <v>86.2</v>
      </c>
      <c r="AP295" s="28" t="str">
        <f>IF(AO295=" "," ",IF(AO295&lt;='[1]Parámetros Paula V'!$C$53,'[1]Parámetros Paula V'!$A$53,IF(AO295&lt;='[1]Parámetros Paula V'!$C$54,'[1]Parámetros Paula V'!$A$54,IF(AO295&lt;='[1]Parámetros Paula V'!$C$55,'[1]Parámetros Paula V'!$A$55,IF(AO295&lt;='[1]Parámetros Paula V'!$C$56,'[1]Parámetros Paula V'!$A$56,'[1]Parámetros Paula V'!$A$57)))))</f>
        <v>El control es óptimo, efectivo, eficiente, económicamente viable y ejecutándose adecuadamente.</v>
      </c>
      <c r="AQ295" s="31"/>
      <c r="AR295" s="32"/>
      <c r="AS295" s="32"/>
      <c r="AT295" s="31" t="s">
        <v>932</v>
      </c>
    </row>
    <row r="296" spans="1:46" ht="85.5" x14ac:dyDescent="0.2">
      <c r="A296" s="2" t="s">
        <v>649</v>
      </c>
      <c r="B296" s="28" t="s">
        <v>650</v>
      </c>
      <c r="C296" s="33" t="s">
        <v>546</v>
      </c>
      <c r="D296" s="34">
        <v>45484</v>
      </c>
      <c r="E296" s="28">
        <v>2</v>
      </c>
      <c r="F296" s="28" t="str">
        <f>VLOOKUP(E296,[1]Áreas!$D$1:$E$6,2,0)</f>
        <v>Improbable</v>
      </c>
      <c r="G296" s="28">
        <v>2</v>
      </c>
      <c r="H296" s="28" t="str">
        <f>VLOOKUP(G296,[1]Áreas!$I$1:$J$6,2,0)</f>
        <v>Menor</v>
      </c>
      <c r="I296" s="28">
        <f t="shared" si="8"/>
        <v>4</v>
      </c>
      <c r="J296" s="28" t="str">
        <f>IFERROR(VLOOKUP(CONCATENATE(F296,H296),[1]Áreas!$E$8:$F$33,2,0)," ")</f>
        <v>Bajo</v>
      </c>
      <c r="K296" s="28" t="s">
        <v>933</v>
      </c>
      <c r="L296" s="28" t="s">
        <v>529</v>
      </c>
      <c r="M296" s="28" t="s">
        <v>547</v>
      </c>
      <c r="N296" s="28" t="s">
        <v>651</v>
      </c>
      <c r="O296" s="43" t="s">
        <v>46</v>
      </c>
      <c r="P296" s="30">
        <f>IFERROR(VLOOKUP(O296,'[1]Parámetros Paula V'!$B$2:$D$6,2,0)," ")</f>
        <v>60</v>
      </c>
      <c r="Q296" s="30" t="s">
        <v>38</v>
      </c>
      <c r="R296" s="30">
        <f>IFERROR(VLOOKUP(Q296,'[1]Parámetros Paula V'!$B$7:$D$8,2,0)," ")</f>
        <v>100</v>
      </c>
      <c r="S296" s="30" t="s">
        <v>47</v>
      </c>
      <c r="T296" s="30">
        <f>IFERROR(VLOOKUP(S296,'[1]Parámetros Paula V'!$B$9:$D$10,2,0)," ")</f>
        <v>100</v>
      </c>
      <c r="U296" s="30" t="s">
        <v>38</v>
      </c>
      <c r="V296" s="30">
        <f>IFERROR(VLOOKUP(U296,'[1]Parámetros Paula V'!$B$11:$D$12,2,0)," ")</f>
        <v>100</v>
      </c>
      <c r="W296" s="30" t="s">
        <v>38</v>
      </c>
      <c r="X296" s="30">
        <f>IFERROR(VLOOKUP(W296,'[1]Parámetros Paula V'!$B$13:$D$16,2,0)," ")</f>
        <v>100</v>
      </c>
      <c r="Y296" s="30">
        <f>IFERROR((R296*'[1]Parámetros Paula V'!$D$7)+(T296*'[1]Parámetros Paula V'!$D$9)+(V296*'[1]Parámetros Paula V'!$D$11)+(X296*'[1]Parámetros Paula V'!$D$13)," ")</f>
        <v>100</v>
      </c>
      <c r="Z296" s="30" t="s">
        <v>38</v>
      </c>
      <c r="AA296" s="30">
        <f>IFERROR(VLOOKUP(Z296,'[1]Parámetros Paula V'!$B$18:$D$20,2,0)," ")</f>
        <v>100</v>
      </c>
      <c r="AB296" s="30" t="s">
        <v>39</v>
      </c>
      <c r="AC296" s="30">
        <f>IFERROR(IF(Q296="No",20,VLOOKUP(AB296,'[1]Parámetros Paula V'!$B$23:$D$27,2,0))," ")</f>
        <v>100</v>
      </c>
      <c r="AD296" s="30" t="s">
        <v>40</v>
      </c>
      <c r="AE296" s="30">
        <f>IFERROR(VLOOKUP(AD296,'[1]Parámetros Paula V'!$B$29:$D$31,2,0)," ")</f>
        <v>80</v>
      </c>
      <c r="AF296" s="30" t="s">
        <v>41</v>
      </c>
      <c r="AG296" s="30">
        <f>IFERROR(VLOOKUP(AF296,'[1]Parámetros Paula V'!$B$34:$D$36,2,0)," ")</f>
        <v>40</v>
      </c>
      <c r="AH296" s="30" t="s">
        <v>50</v>
      </c>
      <c r="AI296" s="30">
        <f>IFERROR(VLOOKUP(AH296,'[1]Parámetros Paula V'!$B$38:$D$41,2,0)," ")</f>
        <v>40</v>
      </c>
      <c r="AJ296" s="30" t="s">
        <v>51</v>
      </c>
      <c r="AK296" s="30">
        <f>IFERROR(VLOOKUP(AJ296,'[1]Parámetros Paula V'!$B$43:$D$45,2,0)," ")</f>
        <v>100</v>
      </c>
      <c r="AL296" s="30" t="s">
        <v>38</v>
      </c>
      <c r="AM296" s="30">
        <f>IFERROR(VLOOKUP(AL296,'[1]Parámetros Paula V'!$B$46:$D$50,2,0)," ")</f>
        <v>100</v>
      </c>
      <c r="AN296" s="30">
        <f>IFERROR(IF(Q296="No",20,(AE296*'[1]Parámetros Paula V'!$D$29)+(AG296*'[1]Parámetros Paula V'!$D$34)+(AI296*'[1]Parámetros Paula V'!$D$38)+(AK296*'[1]Parámetros Paula V'!$D$43)+(AM296*'[1]Parámetros Paula V'!$D$49))," ")</f>
        <v>79</v>
      </c>
      <c r="AO296" s="30">
        <f t="shared" si="9"/>
        <v>87.8</v>
      </c>
      <c r="AP296" s="28" t="str">
        <f>IF(AO296=" "," ",IF(AO296&lt;='[1]Parámetros Paula V'!$C$53,'[1]Parámetros Paula V'!$A$53,IF(AO296&lt;='[1]Parámetros Paula V'!$C$54,'[1]Parámetros Paula V'!$A$54,IF(AO296&lt;='[1]Parámetros Paula V'!$C$55,'[1]Parámetros Paula V'!$A$55,IF(AO296&lt;='[1]Parámetros Paula V'!$C$56,'[1]Parámetros Paula V'!$A$56,'[1]Parámetros Paula V'!$A$57)))))</f>
        <v>El control es óptimo, efectivo, eficiente, económicamente viable y ejecutándose adecuadamente.</v>
      </c>
      <c r="AQ296" s="31"/>
      <c r="AR296" s="32"/>
      <c r="AS296" s="32"/>
      <c r="AT296" s="31" t="s">
        <v>177</v>
      </c>
    </row>
    <row r="297" spans="1:46" ht="102.75" customHeight="1" x14ac:dyDescent="0.2">
      <c r="A297" s="2" t="s">
        <v>649</v>
      </c>
      <c r="B297" s="28" t="s">
        <v>650</v>
      </c>
      <c r="C297" s="33" t="s">
        <v>546</v>
      </c>
      <c r="D297" s="34">
        <v>45484</v>
      </c>
      <c r="E297" s="28">
        <v>2</v>
      </c>
      <c r="F297" s="28" t="str">
        <f>VLOOKUP(E297,[1]Áreas!$D$1:$E$6,2,0)</f>
        <v>Improbable</v>
      </c>
      <c r="G297" s="28">
        <v>2</v>
      </c>
      <c r="H297" s="28" t="str">
        <f>VLOOKUP(G297,[1]Áreas!$I$1:$J$6,2,0)</f>
        <v>Menor</v>
      </c>
      <c r="I297" s="28">
        <f t="shared" si="8"/>
        <v>4</v>
      </c>
      <c r="J297" s="28" t="str">
        <f>IFERROR(VLOOKUP(CONCATENATE(F297,H297),[1]Áreas!$E$8:$F$33,2,0)," ")</f>
        <v>Bajo</v>
      </c>
      <c r="K297" s="28" t="s">
        <v>934</v>
      </c>
      <c r="L297" s="28" t="s">
        <v>529</v>
      </c>
      <c r="M297" s="28" t="s">
        <v>547</v>
      </c>
      <c r="N297" s="28" t="s">
        <v>652</v>
      </c>
      <c r="O297" s="43" t="s">
        <v>37</v>
      </c>
      <c r="P297" s="30">
        <f>IFERROR(VLOOKUP(O297,'[1]Parámetros Paula V'!$B$2:$D$6,2,0)," ")</f>
        <v>80</v>
      </c>
      <c r="Q297" s="30" t="s">
        <v>38</v>
      </c>
      <c r="R297" s="30">
        <f>IFERROR(VLOOKUP(Q297,'[1]Parámetros Paula V'!$B$7:$D$8,2,0)," ")</f>
        <v>100</v>
      </c>
      <c r="S297" s="30" t="s">
        <v>47</v>
      </c>
      <c r="T297" s="30">
        <f>IFERROR(VLOOKUP(S297,'[1]Parámetros Paula V'!$B$9:$D$10,2,0)," ")</f>
        <v>100</v>
      </c>
      <c r="U297" s="30" t="s">
        <v>38</v>
      </c>
      <c r="V297" s="30">
        <f>IFERROR(VLOOKUP(U297,'[1]Parámetros Paula V'!$B$11:$D$12,2,0)," ")</f>
        <v>100</v>
      </c>
      <c r="W297" s="30" t="s">
        <v>38</v>
      </c>
      <c r="X297" s="30">
        <f>IFERROR(VLOOKUP(W297,'[1]Parámetros Paula V'!$B$13:$D$16,2,0)," ")</f>
        <v>100</v>
      </c>
      <c r="Y297" s="30">
        <f>IFERROR((R297*'[1]Parámetros Paula V'!$D$7)+(T297*'[1]Parámetros Paula V'!$D$9)+(V297*'[1]Parámetros Paula V'!$D$11)+(X297*'[1]Parámetros Paula V'!$D$13)," ")</f>
        <v>100</v>
      </c>
      <c r="Z297" s="30" t="s">
        <v>38</v>
      </c>
      <c r="AA297" s="30">
        <f>IFERROR(VLOOKUP(Z297,'[1]Parámetros Paula V'!$B$18:$D$20,2,0)," ")</f>
        <v>100</v>
      </c>
      <c r="AB297" s="30" t="s">
        <v>39</v>
      </c>
      <c r="AC297" s="30">
        <f>IFERROR(IF(Q297="No",20,VLOOKUP(AB297,'[1]Parámetros Paula V'!$B$23:$D$27,2,0))," ")</f>
        <v>100</v>
      </c>
      <c r="AD297" s="30" t="s">
        <v>40</v>
      </c>
      <c r="AE297" s="30">
        <f>IFERROR(VLOOKUP(AD297,'[1]Parámetros Paula V'!$B$29:$D$31,2,0)," ")</f>
        <v>80</v>
      </c>
      <c r="AF297" s="30" t="s">
        <v>41</v>
      </c>
      <c r="AG297" s="30">
        <f>IFERROR(VLOOKUP(AF297,'[1]Parámetros Paula V'!$B$34:$D$36,2,0)," ")</f>
        <v>40</v>
      </c>
      <c r="AH297" s="30" t="s">
        <v>50</v>
      </c>
      <c r="AI297" s="30">
        <f>IFERROR(VLOOKUP(AH297,'[1]Parámetros Paula V'!$B$38:$D$41,2,0)," ")</f>
        <v>40</v>
      </c>
      <c r="AJ297" s="30" t="s">
        <v>51</v>
      </c>
      <c r="AK297" s="30">
        <f>IFERROR(VLOOKUP(AJ297,'[1]Parámetros Paula V'!$B$43:$D$45,2,0)," ")</f>
        <v>100</v>
      </c>
      <c r="AL297" s="30" t="s">
        <v>38</v>
      </c>
      <c r="AM297" s="30">
        <f>IFERROR(VLOOKUP(AL297,'[1]Parámetros Paula V'!$B$46:$D$50,2,0)," ")</f>
        <v>100</v>
      </c>
      <c r="AN297" s="30">
        <f>IFERROR(IF(Q297="No",20,(AE297*'[1]Parámetros Paula V'!$D$29)+(AG297*'[1]Parámetros Paula V'!$D$34)+(AI297*'[1]Parámetros Paula V'!$D$38)+(AK297*'[1]Parámetros Paula V'!$D$43)+(AM297*'[1]Parámetros Paula V'!$D$49))," ")</f>
        <v>79</v>
      </c>
      <c r="AO297" s="30">
        <f t="shared" si="9"/>
        <v>91.8</v>
      </c>
      <c r="AP297" s="28" t="str">
        <f>IF(AO297=" "," ",IF(AO297&lt;='[1]Parámetros Paula V'!$C$53,'[1]Parámetros Paula V'!$A$53,IF(AO297&lt;='[1]Parámetros Paula V'!$C$54,'[1]Parámetros Paula V'!$A$54,IF(AO297&lt;='[1]Parámetros Paula V'!$C$55,'[1]Parámetros Paula V'!$A$55,IF(AO297&lt;='[1]Parámetros Paula V'!$C$56,'[1]Parámetros Paula V'!$A$56,'[1]Parámetros Paula V'!$A$57)))))</f>
        <v>El control es óptimo, efectivo, eficiente, económicamente viable y ejecutándose adecuadamente.</v>
      </c>
      <c r="AQ297" s="31"/>
      <c r="AR297" s="32"/>
      <c r="AS297" s="32"/>
      <c r="AT297" s="31" t="s">
        <v>653</v>
      </c>
    </row>
    <row r="298" spans="1:46" ht="85.5" x14ac:dyDescent="0.2">
      <c r="A298" s="2" t="s">
        <v>649</v>
      </c>
      <c r="B298" s="28" t="s">
        <v>650</v>
      </c>
      <c r="C298" s="33" t="s">
        <v>546</v>
      </c>
      <c r="D298" s="34">
        <v>45484</v>
      </c>
      <c r="E298" s="28">
        <v>2</v>
      </c>
      <c r="F298" s="28" t="str">
        <f>VLOOKUP(E298,[1]Áreas!$D$1:$E$6,2,0)</f>
        <v>Improbable</v>
      </c>
      <c r="G298" s="28">
        <v>2</v>
      </c>
      <c r="H298" s="28" t="str">
        <f>VLOOKUP(G298,[1]Áreas!$I$1:$J$6,2,0)</f>
        <v>Menor</v>
      </c>
      <c r="I298" s="28">
        <f t="shared" si="8"/>
        <v>4</v>
      </c>
      <c r="J298" s="28" t="str">
        <f>IFERROR(VLOOKUP(CONCATENATE(F298,H298),[1]Áreas!$E$8:$F$33,2,0)," ")</f>
        <v>Bajo</v>
      </c>
      <c r="K298" s="28" t="s">
        <v>654</v>
      </c>
      <c r="L298" s="28" t="s">
        <v>529</v>
      </c>
      <c r="M298" s="28" t="s">
        <v>547</v>
      </c>
      <c r="N298" s="28" t="s">
        <v>651</v>
      </c>
      <c r="O298" s="43" t="s">
        <v>37</v>
      </c>
      <c r="P298" s="30">
        <f>IFERROR(VLOOKUP(O298,'[1]Parámetros Paula V'!$B$2:$D$6,2,0)," ")</f>
        <v>80</v>
      </c>
      <c r="Q298" s="30" t="s">
        <v>38</v>
      </c>
      <c r="R298" s="30">
        <f>IFERROR(VLOOKUP(Q298,'[1]Parámetros Paula V'!$B$7:$D$8,2,0)," ")</f>
        <v>100</v>
      </c>
      <c r="S298" s="30" t="s">
        <v>38</v>
      </c>
      <c r="T298" s="30">
        <f>IFERROR(VLOOKUP(S298,'[1]Parámetros Paula V'!$B$9:$D$10,2,0)," ")</f>
        <v>20</v>
      </c>
      <c r="U298" s="30" t="s">
        <v>38</v>
      </c>
      <c r="V298" s="30">
        <f>IFERROR(VLOOKUP(U298,'[1]Parámetros Paula V'!$B$11:$D$12,2,0)," ")</f>
        <v>100</v>
      </c>
      <c r="W298" s="30" t="s">
        <v>38</v>
      </c>
      <c r="X298" s="30">
        <f>IFERROR(VLOOKUP(W298,'[1]Parámetros Paula V'!$B$13:$D$16,2,0)," ")</f>
        <v>100</v>
      </c>
      <c r="Y298" s="30">
        <f>IFERROR((R298*'[1]Parámetros Paula V'!$D$7)+(T298*'[1]Parámetros Paula V'!$D$9)+(V298*'[1]Parámetros Paula V'!$D$11)+(X298*'[1]Parámetros Paula V'!$D$13)," ")</f>
        <v>72</v>
      </c>
      <c r="Z298" s="30" t="s">
        <v>38</v>
      </c>
      <c r="AA298" s="30">
        <f>IFERROR(VLOOKUP(Z298,'[1]Parámetros Paula V'!$B$18:$D$20,2,0)," ")</f>
        <v>100</v>
      </c>
      <c r="AB298" s="30" t="s">
        <v>39</v>
      </c>
      <c r="AC298" s="30">
        <f>IFERROR(IF(Q298="No",20,VLOOKUP(AB298,'[1]Parámetros Paula V'!$B$23:$D$27,2,0))," ")</f>
        <v>100</v>
      </c>
      <c r="AD298" s="30" t="s">
        <v>40</v>
      </c>
      <c r="AE298" s="30">
        <f>IFERROR(VLOOKUP(AD298,'[1]Parámetros Paula V'!$B$29:$D$31,2,0)," ")</f>
        <v>80</v>
      </c>
      <c r="AF298" s="30" t="s">
        <v>41</v>
      </c>
      <c r="AG298" s="30">
        <f>IFERROR(VLOOKUP(AF298,'[1]Parámetros Paula V'!$B$34:$D$36,2,0)," ")</f>
        <v>40</v>
      </c>
      <c r="AH298" s="30" t="s">
        <v>50</v>
      </c>
      <c r="AI298" s="30">
        <f>IFERROR(VLOOKUP(AH298,'[1]Parámetros Paula V'!$B$38:$D$41,2,0)," ")</f>
        <v>40</v>
      </c>
      <c r="AJ298" s="30" t="s">
        <v>51</v>
      </c>
      <c r="AK298" s="30">
        <f>IFERROR(VLOOKUP(AJ298,'[1]Parámetros Paula V'!$B$43:$D$45,2,0)," ")</f>
        <v>100</v>
      </c>
      <c r="AL298" s="30" t="s">
        <v>38</v>
      </c>
      <c r="AM298" s="30">
        <f>IFERROR(VLOOKUP(AL298,'[1]Parámetros Paula V'!$B$46:$D$50,2,0)," ")</f>
        <v>100</v>
      </c>
      <c r="AN298" s="30">
        <f>IFERROR(IF(Q298="No",20,(AE298*'[1]Parámetros Paula V'!$D$29)+(AG298*'[1]Parámetros Paula V'!$D$34)+(AI298*'[1]Parámetros Paula V'!$D$38)+(AK298*'[1]Parámetros Paula V'!$D$43)+(AM298*'[1]Parámetros Paula V'!$D$49))," ")</f>
        <v>79</v>
      </c>
      <c r="AO298" s="30">
        <f t="shared" si="9"/>
        <v>86.2</v>
      </c>
      <c r="AP298" s="28" t="str">
        <f>IF(AO298=" "," ",IF(AO298&lt;='[1]Parámetros Paula V'!$C$53,'[1]Parámetros Paula V'!$A$53,IF(AO298&lt;='[1]Parámetros Paula V'!$C$54,'[1]Parámetros Paula V'!$A$54,IF(AO298&lt;='[1]Parámetros Paula V'!$C$55,'[1]Parámetros Paula V'!$A$55,IF(AO298&lt;='[1]Parámetros Paula V'!$C$56,'[1]Parámetros Paula V'!$A$56,'[1]Parámetros Paula V'!$A$57)))))</f>
        <v>El control es óptimo, efectivo, eficiente, económicamente viable y ejecutándose adecuadamente.</v>
      </c>
      <c r="AQ298" s="31"/>
      <c r="AR298" s="32"/>
      <c r="AS298" s="32"/>
      <c r="AT298" s="31" t="s">
        <v>935</v>
      </c>
    </row>
    <row r="299" spans="1:46" ht="92.25" customHeight="1" x14ac:dyDescent="0.2">
      <c r="A299" s="2" t="s">
        <v>649</v>
      </c>
      <c r="B299" s="28" t="s">
        <v>650</v>
      </c>
      <c r="C299" s="33" t="s">
        <v>546</v>
      </c>
      <c r="D299" s="34">
        <v>45484</v>
      </c>
      <c r="E299" s="28">
        <v>2</v>
      </c>
      <c r="F299" s="28" t="str">
        <f>VLOOKUP(E299,[1]Áreas!$D$1:$E$6,2,0)</f>
        <v>Improbable</v>
      </c>
      <c r="G299" s="28">
        <v>2</v>
      </c>
      <c r="H299" s="28" t="str">
        <f>VLOOKUP(G299,[1]Áreas!$I$1:$J$6,2,0)</f>
        <v>Menor</v>
      </c>
      <c r="I299" s="28">
        <f t="shared" si="8"/>
        <v>4</v>
      </c>
      <c r="J299" s="28" t="str">
        <f>IFERROR(VLOOKUP(CONCATENATE(F299,H299),[1]Áreas!$E$8:$F$33,2,0)," ")</f>
        <v>Bajo</v>
      </c>
      <c r="K299" s="28" t="s">
        <v>936</v>
      </c>
      <c r="L299" s="28" t="s">
        <v>529</v>
      </c>
      <c r="M299" s="28" t="s">
        <v>547</v>
      </c>
      <c r="N299" s="28" t="s">
        <v>651</v>
      </c>
      <c r="O299" s="43" t="s">
        <v>46</v>
      </c>
      <c r="P299" s="30">
        <f>IFERROR(VLOOKUP(O299,'[1]Parámetros Paula V'!$B$2:$D$6,2,0)," ")</f>
        <v>60</v>
      </c>
      <c r="Q299" s="30" t="s">
        <v>38</v>
      </c>
      <c r="R299" s="30">
        <f>IFERROR(VLOOKUP(Q299,'[1]Parámetros Paula V'!$B$7:$D$8,2,0)," ")</f>
        <v>100</v>
      </c>
      <c r="S299" s="30" t="s">
        <v>47</v>
      </c>
      <c r="T299" s="30">
        <f>IFERROR(VLOOKUP(S299,'[1]Parámetros Paula V'!$B$9:$D$10,2,0)," ")</f>
        <v>100</v>
      </c>
      <c r="U299" s="30" t="s">
        <v>38</v>
      </c>
      <c r="V299" s="30">
        <f>IFERROR(VLOOKUP(U299,'[1]Parámetros Paula V'!$B$11:$D$12,2,0)," ")</f>
        <v>100</v>
      </c>
      <c r="W299" s="30" t="s">
        <v>38</v>
      </c>
      <c r="X299" s="30">
        <f>IFERROR(VLOOKUP(W299,'[1]Parámetros Paula V'!$B$13:$D$16,2,0)," ")</f>
        <v>100</v>
      </c>
      <c r="Y299" s="30">
        <f>IFERROR((R299*'[1]Parámetros Paula V'!$D$7)+(T299*'[1]Parámetros Paula V'!$D$9)+(V299*'[1]Parámetros Paula V'!$D$11)+(X299*'[1]Parámetros Paula V'!$D$13)," ")</f>
        <v>100</v>
      </c>
      <c r="Z299" s="30" t="s">
        <v>38</v>
      </c>
      <c r="AA299" s="30">
        <f>IFERROR(VLOOKUP(Z299,'[1]Parámetros Paula V'!$B$18:$D$20,2,0)," ")</f>
        <v>100</v>
      </c>
      <c r="AB299" s="30" t="s">
        <v>39</v>
      </c>
      <c r="AC299" s="30">
        <f>IFERROR(IF(Q299="No",20,VLOOKUP(AB299,'[1]Parámetros Paula V'!$B$23:$D$27,2,0))," ")</f>
        <v>100</v>
      </c>
      <c r="AD299" s="30" t="s">
        <v>40</v>
      </c>
      <c r="AE299" s="30">
        <f>IFERROR(VLOOKUP(AD299,'[1]Parámetros Paula V'!$B$29:$D$31,2,0)," ")</f>
        <v>80</v>
      </c>
      <c r="AF299" s="30" t="s">
        <v>41</v>
      </c>
      <c r="AG299" s="30">
        <f>IFERROR(VLOOKUP(AF299,'[1]Parámetros Paula V'!$B$34:$D$36,2,0)," ")</f>
        <v>40</v>
      </c>
      <c r="AH299" s="30" t="s">
        <v>50</v>
      </c>
      <c r="AI299" s="30">
        <f>IFERROR(VLOOKUP(AH299,'[1]Parámetros Paula V'!$B$38:$D$41,2,0)," ")</f>
        <v>40</v>
      </c>
      <c r="AJ299" s="30" t="s">
        <v>51</v>
      </c>
      <c r="AK299" s="30">
        <f>IFERROR(VLOOKUP(AJ299,'[1]Parámetros Paula V'!$B$43:$D$45,2,0)," ")</f>
        <v>100</v>
      </c>
      <c r="AL299" s="30" t="s">
        <v>38</v>
      </c>
      <c r="AM299" s="30">
        <f>IFERROR(VLOOKUP(AL299,'[1]Parámetros Paula V'!$B$46:$D$50,2,0)," ")</f>
        <v>100</v>
      </c>
      <c r="AN299" s="30">
        <f>IFERROR(IF(Q299="No",20,(AE299*'[1]Parámetros Paula V'!$D$29)+(AG299*'[1]Parámetros Paula V'!$D$34)+(AI299*'[1]Parámetros Paula V'!$D$38)+(AK299*'[1]Parámetros Paula V'!$D$43)+(AM299*'[1]Parámetros Paula V'!$D$49))," ")</f>
        <v>79</v>
      </c>
      <c r="AO299" s="30">
        <f t="shared" si="9"/>
        <v>87.8</v>
      </c>
      <c r="AP299" s="28" t="str">
        <f>IF(AO299=" "," ",IF(AO299&lt;='[1]Parámetros Paula V'!$C$53,'[1]Parámetros Paula V'!$A$53,IF(AO299&lt;='[1]Parámetros Paula V'!$C$54,'[1]Parámetros Paula V'!$A$54,IF(AO299&lt;='[1]Parámetros Paula V'!$C$55,'[1]Parámetros Paula V'!$A$55,IF(AO299&lt;='[1]Parámetros Paula V'!$C$56,'[1]Parámetros Paula V'!$A$56,'[1]Parámetros Paula V'!$A$57)))))</f>
        <v>El control es óptimo, efectivo, eficiente, económicamente viable y ejecutándose adecuadamente.</v>
      </c>
      <c r="AQ299" s="31"/>
      <c r="AR299" s="32"/>
      <c r="AS299" s="32"/>
      <c r="AT299" s="31" t="s">
        <v>937</v>
      </c>
    </row>
    <row r="300" spans="1:46" ht="71.25" x14ac:dyDescent="0.2">
      <c r="A300" s="2" t="s">
        <v>655</v>
      </c>
      <c r="B300" s="28" t="s">
        <v>656</v>
      </c>
      <c r="C300" s="35" t="s">
        <v>546</v>
      </c>
      <c r="D300" s="34">
        <v>45484</v>
      </c>
      <c r="E300" s="28">
        <v>2</v>
      </c>
      <c r="F300" s="28" t="str">
        <f>VLOOKUP(E300,[1]Áreas!$D$1:$E$6,2,0)</f>
        <v>Improbable</v>
      </c>
      <c r="G300" s="28">
        <v>2</v>
      </c>
      <c r="H300" s="28" t="str">
        <f>VLOOKUP(G300,[1]Áreas!$I$1:$J$6,2,0)</f>
        <v>Menor</v>
      </c>
      <c r="I300" s="28">
        <f t="shared" si="8"/>
        <v>4</v>
      </c>
      <c r="J300" s="28" t="str">
        <f>IFERROR(VLOOKUP(CONCATENATE(F300,H300),[1]Áreas!$E$8:$F$33,2,0)," ")</f>
        <v>Bajo</v>
      </c>
      <c r="K300" s="28" t="s">
        <v>938</v>
      </c>
      <c r="L300" s="28" t="s">
        <v>529</v>
      </c>
      <c r="M300" s="28" t="s">
        <v>547</v>
      </c>
      <c r="N300" s="28" t="s">
        <v>548</v>
      </c>
      <c r="O300" s="43" t="s">
        <v>37</v>
      </c>
      <c r="P300" s="30">
        <f>IFERROR(VLOOKUP(O300,'[1]Parámetros Paula V'!$B$2:$D$6,2,0)," ")</f>
        <v>80</v>
      </c>
      <c r="Q300" s="30" t="s">
        <v>38</v>
      </c>
      <c r="R300" s="30">
        <f>IFERROR(VLOOKUP(Q300,'[1]Parámetros Paula V'!$B$7:$D$8,2,0)," ")</f>
        <v>100</v>
      </c>
      <c r="S300" s="30" t="s">
        <v>47</v>
      </c>
      <c r="T300" s="30">
        <f>IFERROR(VLOOKUP(S300,'[1]Parámetros Paula V'!$B$9:$D$10,2,0)," ")</f>
        <v>100</v>
      </c>
      <c r="U300" s="30" t="s">
        <v>38</v>
      </c>
      <c r="V300" s="30">
        <f>IFERROR(VLOOKUP(U300,'[1]Parámetros Paula V'!$B$11:$D$12,2,0)," ")</f>
        <v>100</v>
      </c>
      <c r="W300" s="30" t="s">
        <v>38</v>
      </c>
      <c r="X300" s="30">
        <f>IFERROR(VLOOKUP(W300,'[1]Parámetros Paula V'!$B$13:$D$16,2,0)," ")</f>
        <v>100</v>
      </c>
      <c r="Y300" s="30">
        <f>IFERROR((R300*'[1]Parámetros Paula V'!$D$7)+(T300*'[1]Parámetros Paula V'!$D$9)+(V300*'[1]Parámetros Paula V'!$D$11)+(X300*'[1]Parámetros Paula V'!$D$13)," ")</f>
        <v>100</v>
      </c>
      <c r="Z300" s="30" t="s">
        <v>38</v>
      </c>
      <c r="AA300" s="30">
        <f>IFERROR(VLOOKUP(Z300,'[1]Parámetros Paula V'!$B$18:$D$20,2,0)," ")</f>
        <v>100</v>
      </c>
      <c r="AB300" s="30" t="s">
        <v>39</v>
      </c>
      <c r="AC300" s="30">
        <f>IFERROR(IF(Q300="No",20,VLOOKUP(AB300,'[1]Parámetros Paula V'!$B$23:$D$27,2,0))," ")</f>
        <v>100</v>
      </c>
      <c r="AD300" s="30" t="s">
        <v>40</v>
      </c>
      <c r="AE300" s="30">
        <f>IFERROR(VLOOKUP(AD300,'[1]Parámetros Paula V'!$B$29:$D$31,2,0)," ")</f>
        <v>80</v>
      </c>
      <c r="AF300" s="30" t="s">
        <v>41</v>
      </c>
      <c r="AG300" s="30">
        <f>IFERROR(VLOOKUP(AF300,'[1]Parámetros Paula V'!$B$34:$D$36,2,0)," ")</f>
        <v>40</v>
      </c>
      <c r="AH300" s="30" t="s">
        <v>50</v>
      </c>
      <c r="AI300" s="30">
        <f>IFERROR(VLOOKUP(AH300,'[1]Parámetros Paula V'!$B$38:$D$41,2,0)," ")</f>
        <v>40</v>
      </c>
      <c r="AJ300" s="30" t="s">
        <v>43</v>
      </c>
      <c r="AK300" s="30">
        <f>IFERROR(VLOOKUP(AJ300,'[1]Parámetros Paula V'!$B$43:$D$45,2,0)," ")</f>
        <v>80</v>
      </c>
      <c r="AL300" s="30" t="s">
        <v>38</v>
      </c>
      <c r="AM300" s="30">
        <f>IFERROR(VLOOKUP(AL300,'[1]Parámetros Paula V'!$B$46:$D$50,2,0)," ")</f>
        <v>100</v>
      </c>
      <c r="AN300" s="30">
        <f>IFERROR(IF(Q300="No",20,(AE300*'[1]Parámetros Paula V'!$D$29)+(AG300*'[1]Parámetros Paula V'!$D$34)+(AI300*'[1]Parámetros Paula V'!$D$38)+(AK300*'[1]Parámetros Paula V'!$D$43)+(AM300*'[1]Parámetros Paula V'!$D$49))," ")</f>
        <v>69</v>
      </c>
      <c r="AO300" s="30">
        <f t="shared" si="9"/>
        <v>89.8</v>
      </c>
      <c r="AP300" s="28" t="str">
        <f>IF(AO300=" "," ",IF(AO300&lt;='[1]Parámetros Paula V'!$C$53,'[1]Parámetros Paula V'!$A$53,IF(AO300&lt;='[1]Parámetros Paula V'!$C$54,'[1]Parámetros Paula V'!$A$54,IF(AO300&lt;='[1]Parámetros Paula V'!$C$55,'[1]Parámetros Paula V'!$A$55,IF(AO300&lt;='[1]Parámetros Paula V'!$C$56,'[1]Parámetros Paula V'!$A$56,'[1]Parámetros Paula V'!$A$57)))))</f>
        <v>El control es óptimo, efectivo, eficiente, económicamente viable y ejecutándose adecuadamente.</v>
      </c>
      <c r="AQ300" s="31"/>
      <c r="AR300" s="32"/>
      <c r="AS300" s="32"/>
      <c r="AT300" s="31" t="s">
        <v>939</v>
      </c>
    </row>
    <row r="301" spans="1:46" ht="85.5" x14ac:dyDescent="0.2">
      <c r="A301" s="2" t="s">
        <v>657</v>
      </c>
      <c r="B301" s="28" t="s">
        <v>658</v>
      </c>
      <c r="C301" s="35" t="s">
        <v>546</v>
      </c>
      <c r="D301" s="36">
        <v>45484</v>
      </c>
      <c r="E301" s="28">
        <v>2</v>
      </c>
      <c r="F301" s="28" t="str">
        <f>VLOOKUP(E301,[1]Áreas!$D$1:$E$6,2,0)</f>
        <v>Improbable</v>
      </c>
      <c r="G301" s="28">
        <v>2</v>
      </c>
      <c r="H301" s="28" t="str">
        <f>VLOOKUP(G301,[1]Áreas!$I$1:$J$6,2,0)</f>
        <v>Menor</v>
      </c>
      <c r="I301" s="28">
        <f t="shared" si="8"/>
        <v>4</v>
      </c>
      <c r="J301" s="28" t="str">
        <f>IFERROR(VLOOKUP(CONCATENATE(F301,H301),[1]Áreas!$E$8:$F$33,2,0)," ")</f>
        <v>Bajo</v>
      </c>
      <c r="K301" s="28" t="s">
        <v>940</v>
      </c>
      <c r="L301" s="28" t="s">
        <v>529</v>
      </c>
      <c r="M301" s="28" t="s">
        <v>547</v>
      </c>
      <c r="N301" s="28" t="s">
        <v>548</v>
      </c>
      <c r="O301" s="44" t="s">
        <v>37</v>
      </c>
      <c r="P301" s="30">
        <f>IFERROR(VLOOKUP(O301,'[1]Parámetros Paula V'!$B$2:$D$6,2,0)," ")</f>
        <v>80</v>
      </c>
      <c r="Q301" s="30" t="s">
        <v>38</v>
      </c>
      <c r="R301" s="30">
        <f>IFERROR(VLOOKUP(Q301,'[1]Parámetros Paula V'!$B$7:$D$8,2,0)," ")</f>
        <v>100</v>
      </c>
      <c r="S301" s="30" t="s">
        <v>38</v>
      </c>
      <c r="T301" s="30">
        <f>IFERROR(VLOOKUP(S301,'[1]Parámetros Paula V'!$B$9:$D$10,2,0)," ")</f>
        <v>20</v>
      </c>
      <c r="U301" s="30" t="s">
        <v>38</v>
      </c>
      <c r="V301" s="30">
        <f>IFERROR(VLOOKUP(U301,'[1]Parámetros Paula V'!$B$11:$D$12,2,0)," ")</f>
        <v>100</v>
      </c>
      <c r="W301" s="30" t="s">
        <v>38</v>
      </c>
      <c r="X301" s="30">
        <f>IFERROR(VLOOKUP(W301,'[1]Parámetros Paula V'!$B$13:$D$16,2,0)," ")</f>
        <v>100</v>
      </c>
      <c r="Y301" s="30">
        <f>IFERROR((R301*'[1]Parámetros Paula V'!$D$7)+(T301*'[1]Parámetros Paula V'!$D$9)+(V301*'[1]Parámetros Paula V'!$D$11)+(X301*'[1]Parámetros Paula V'!$D$13)," ")</f>
        <v>72</v>
      </c>
      <c r="Z301" s="30" t="s">
        <v>38</v>
      </c>
      <c r="AA301" s="30">
        <f>IFERROR(VLOOKUP(Z301,'[1]Parámetros Paula V'!$B$18:$D$20,2,0)," ")</f>
        <v>100</v>
      </c>
      <c r="AB301" s="30" t="s">
        <v>39</v>
      </c>
      <c r="AC301" s="30">
        <f>IFERROR(IF(Q301="No",20,VLOOKUP(AB301,'[1]Parámetros Paula V'!$B$23:$D$27,2,0))," ")</f>
        <v>100</v>
      </c>
      <c r="AD301" s="30" t="s">
        <v>40</v>
      </c>
      <c r="AE301" s="30">
        <f>IFERROR(VLOOKUP(AD301,'[1]Parámetros Paula V'!$B$29:$D$31,2,0)," ")</f>
        <v>80</v>
      </c>
      <c r="AF301" s="30" t="s">
        <v>41</v>
      </c>
      <c r="AG301" s="30">
        <f>IFERROR(VLOOKUP(AF301,'[1]Parámetros Paula V'!$B$34:$D$36,2,0)," ")</f>
        <v>40</v>
      </c>
      <c r="AH301" s="30" t="s">
        <v>59</v>
      </c>
      <c r="AI301" s="30">
        <f>IFERROR(VLOOKUP(AH301,'[1]Parámetros Paula V'!$B$38:$D$41,2,0)," ")</f>
        <v>100</v>
      </c>
      <c r="AJ301" s="30" t="s">
        <v>51</v>
      </c>
      <c r="AK301" s="30">
        <f>IFERROR(VLOOKUP(AJ301,'[1]Parámetros Paula V'!$B$43:$D$45,2,0)," ")</f>
        <v>100</v>
      </c>
      <c r="AL301" s="30" t="s">
        <v>38</v>
      </c>
      <c r="AM301" s="30">
        <f>IFERROR(VLOOKUP(AL301,'[1]Parámetros Paula V'!$B$46:$D$50,2,0)," ")</f>
        <v>100</v>
      </c>
      <c r="AN301" s="30">
        <f>IFERROR(IF(Q301="No",20,(AE301*'[1]Parámetros Paula V'!$D$29)+(AG301*'[1]Parámetros Paula V'!$D$34)+(AI301*'[1]Parámetros Paula V'!$D$38)+(AK301*'[1]Parámetros Paula V'!$D$43)+(AM301*'[1]Parámetros Paula V'!$D$49))," ")</f>
        <v>94</v>
      </c>
      <c r="AO301" s="30">
        <f t="shared" si="9"/>
        <v>89.2</v>
      </c>
      <c r="AP301" s="28" t="str">
        <f>IF(AO301=" "," ",IF(AO301&lt;='[1]Parámetros Paula V'!$C$53,'[1]Parámetros Paula V'!$A$53,IF(AO301&lt;='[1]Parámetros Paula V'!$C$54,'[1]Parámetros Paula V'!$A$54,IF(AO301&lt;='[1]Parámetros Paula V'!$C$55,'[1]Parámetros Paula V'!$A$55,IF(AO301&lt;='[1]Parámetros Paula V'!$C$56,'[1]Parámetros Paula V'!$A$56,'[1]Parámetros Paula V'!$A$57)))))</f>
        <v>El control es óptimo, efectivo, eficiente, económicamente viable y ejecutándose adecuadamente.</v>
      </c>
      <c r="AQ301" s="31"/>
      <c r="AR301" s="32"/>
      <c r="AS301" s="32"/>
      <c r="AT301" s="31" t="s">
        <v>659</v>
      </c>
    </row>
    <row r="302" spans="1:46" ht="114" x14ac:dyDescent="0.2">
      <c r="A302" s="2" t="s">
        <v>660</v>
      </c>
      <c r="B302" s="28" t="s">
        <v>661</v>
      </c>
      <c r="C302" s="33" t="s">
        <v>546</v>
      </c>
      <c r="D302" s="34">
        <v>45484</v>
      </c>
      <c r="E302" s="28">
        <v>2</v>
      </c>
      <c r="F302" s="28" t="str">
        <f>VLOOKUP(E302,[1]Áreas!$D$1:$E$6,2,0)</f>
        <v>Improbable</v>
      </c>
      <c r="G302" s="28">
        <v>2</v>
      </c>
      <c r="H302" s="28" t="str">
        <f>VLOOKUP(G302,[1]Áreas!$I$1:$J$6,2,0)</f>
        <v>Menor</v>
      </c>
      <c r="I302" s="28">
        <f t="shared" si="8"/>
        <v>4</v>
      </c>
      <c r="J302" s="28" t="str">
        <f>IFERROR(VLOOKUP(CONCATENATE(F302,H302),[1]Áreas!$E$8:$F$33,2,0)," ")</f>
        <v>Bajo</v>
      </c>
      <c r="K302" s="28" t="s">
        <v>927</v>
      </c>
      <c r="L302" s="28" t="s">
        <v>529</v>
      </c>
      <c r="M302" s="28" t="s">
        <v>547</v>
      </c>
      <c r="N302" s="28" t="s">
        <v>548</v>
      </c>
      <c r="O302" s="28" t="s">
        <v>37</v>
      </c>
      <c r="P302" s="30">
        <f>IFERROR(VLOOKUP(O302,'[1]Parámetros Paula V'!$B$2:$D$6,2,0)," ")</f>
        <v>80</v>
      </c>
      <c r="Q302" s="30" t="s">
        <v>38</v>
      </c>
      <c r="R302" s="30">
        <f>IFERROR(VLOOKUP(Q302,'[1]Parámetros Paula V'!$B$7:$D$8,2,0)," ")</f>
        <v>100</v>
      </c>
      <c r="S302" s="30" t="s">
        <v>38</v>
      </c>
      <c r="T302" s="30">
        <f>IFERROR(VLOOKUP(S302,'[1]Parámetros Paula V'!$B$9:$D$10,2,0)," ")</f>
        <v>20</v>
      </c>
      <c r="U302" s="30" t="s">
        <v>38</v>
      </c>
      <c r="V302" s="30">
        <f>IFERROR(VLOOKUP(U302,'[1]Parámetros Paula V'!$B$11:$D$12,2,0)," ")</f>
        <v>100</v>
      </c>
      <c r="W302" s="30" t="s">
        <v>38</v>
      </c>
      <c r="X302" s="30">
        <f>IFERROR(VLOOKUP(W302,'[1]Parámetros Paula V'!$B$13:$D$16,2,0)," ")</f>
        <v>100</v>
      </c>
      <c r="Y302" s="30">
        <f>IFERROR((R302*'[1]Parámetros Paula V'!$D$7)+(T302*'[1]Parámetros Paula V'!$D$9)+(V302*'[1]Parámetros Paula V'!$D$11)+(X302*'[1]Parámetros Paula V'!$D$13)," ")</f>
        <v>72</v>
      </c>
      <c r="Z302" s="30" t="s">
        <v>38</v>
      </c>
      <c r="AA302" s="30">
        <f>IFERROR(VLOOKUP(Z302,'[1]Parámetros Paula V'!$B$18:$D$20,2,0)," ")</f>
        <v>100</v>
      </c>
      <c r="AB302" s="30" t="s">
        <v>39</v>
      </c>
      <c r="AC302" s="30">
        <f>IFERROR(IF(Q302="No",20,VLOOKUP(AB302,'[1]Parámetros Paula V'!$B$23:$D$27,2,0))," ")</f>
        <v>100</v>
      </c>
      <c r="AD302" s="30" t="s">
        <v>40</v>
      </c>
      <c r="AE302" s="30">
        <f>IFERROR(VLOOKUP(AD302,'[1]Parámetros Paula V'!$B$29:$D$31,2,0)," ")</f>
        <v>80</v>
      </c>
      <c r="AF302" s="30" t="s">
        <v>55</v>
      </c>
      <c r="AG302" s="30">
        <f>IFERROR(VLOOKUP(AF302,'[1]Parámetros Paula V'!$B$34:$D$36,2,0)," ")</f>
        <v>80</v>
      </c>
      <c r="AH302" s="30" t="s">
        <v>59</v>
      </c>
      <c r="AI302" s="30">
        <f>IFERROR(VLOOKUP(AH302,'[1]Parámetros Paula V'!$B$38:$D$41,2,0)," ")</f>
        <v>100</v>
      </c>
      <c r="AJ302" s="30" t="s">
        <v>43</v>
      </c>
      <c r="AK302" s="30">
        <f>IFERROR(VLOOKUP(AJ302,'[1]Parámetros Paula V'!$B$43:$D$45,2,0)," ")</f>
        <v>80</v>
      </c>
      <c r="AL302" s="30" t="s">
        <v>38</v>
      </c>
      <c r="AM302" s="30">
        <f>IFERROR(VLOOKUP(AL302,'[1]Parámetros Paula V'!$B$46:$D$50,2,0)," ")</f>
        <v>100</v>
      </c>
      <c r="AN302" s="30">
        <f>IFERROR(IF(Q302="No",20,(AE302*'[1]Parámetros Paula V'!$D$29)+(AG302*'[1]Parámetros Paula V'!$D$34)+(AI302*'[1]Parámetros Paula V'!$D$38)+(AK302*'[1]Parámetros Paula V'!$D$43)+(AM302*'[1]Parámetros Paula V'!$D$49))," ")</f>
        <v>87</v>
      </c>
      <c r="AO302" s="30">
        <f t="shared" si="9"/>
        <v>87.8</v>
      </c>
      <c r="AP302" s="28" t="str">
        <f>IF(AO302=" "," ",IF(AO302&lt;='[1]Parámetros Paula V'!$C$53,'[1]Parámetros Paula V'!$A$53,IF(AO302&lt;='[1]Parámetros Paula V'!$C$54,'[1]Parámetros Paula V'!$A$54,IF(AO302&lt;='[1]Parámetros Paula V'!$C$55,'[1]Parámetros Paula V'!$A$55,IF(AO302&lt;='[1]Parámetros Paula V'!$C$56,'[1]Parámetros Paula V'!$A$56,'[1]Parámetros Paula V'!$A$57)))))</f>
        <v>El control es óptimo, efectivo, eficiente, económicamente viable y ejecutándose adecuadamente.</v>
      </c>
      <c r="AQ302" s="31"/>
      <c r="AR302" s="32"/>
      <c r="AS302" s="32"/>
      <c r="AT302" s="31" t="s">
        <v>635</v>
      </c>
    </row>
    <row r="303" spans="1:46" ht="42.75" customHeight="1" x14ac:dyDescent="0.2">
      <c r="A303" s="2" t="s">
        <v>662</v>
      </c>
      <c r="B303" s="28" t="s">
        <v>663</v>
      </c>
      <c r="C303" s="33" t="s">
        <v>188</v>
      </c>
      <c r="D303" s="34">
        <v>45463</v>
      </c>
      <c r="E303" s="28">
        <v>2</v>
      </c>
      <c r="F303" s="28" t="str">
        <f>VLOOKUP(E303,[1]Áreas!$D$1:$E$6,2,0)</f>
        <v>Improbable</v>
      </c>
      <c r="G303" s="28">
        <v>5</v>
      </c>
      <c r="H303" s="28" t="str">
        <f>VLOOKUP(G303,[1]Áreas!$I$1:$J$6,2,0)</f>
        <v>Moderado</v>
      </c>
      <c r="I303" s="28">
        <f t="shared" si="8"/>
        <v>10</v>
      </c>
      <c r="J303" s="28" t="str">
        <f>IFERROR(VLOOKUP(CONCATENATE(F303,H303),[1]Áreas!$E$8:$F$33,2,0)," ")</f>
        <v>Medio</v>
      </c>
      <c r="K303" s="28" t="s">
        <v>941</v>
      </c>
      <c r="L303" s="28" t="s">
        <v>529</v>
      </c>
      <c r="M303" s="28" t="s">
        <v>175</v>
      </c>
      <c r="N303" s="28" t="s">
        <v>188</v>
      </c>
      <c r="O303" s="43" t="s">
        <v>37</v>
      </c>
      <c r="P303" s="30">
        <f>IFERROR(VLOOKUP(O303,'[1]Parámetros Paula V'!$B$2:$D$6,2,0)," ")</f>
        <v>80</v>
      </c>
      <c r="Q303" s="30" t="s">
        <v>38</v>
      </c>
      <c r="R303" s="30">
        <f>IFERROR(VLOOKUP(Q303,'[1]Parámetros Paula V'!$B$7:$D$8,2,0)," ")</f>
        <v>100</v>
      </c>
      <c r="S303" s="30" t="s">
        <v>38</v>
      </c>
      <c r="T303" s="30">
        <f>IFERROR(VLOOKUP(S303,'[1]Parámetros Paula V'!$B$9:$D$10,2,0)," ")</f>
        <v>20</v>
      </c>
      <c r="U303" s="30" t="s">
        <v>38</v>
      </c>
      <c r="V303" s="30">
        <f>IFERROR(VLOOKUP(U303,'[1]Parámetros Paula V'!$B$11:$D$12,2,0)," ")</f>
        <v>100</v>
      </c>
      <c r="W303" s="30" t="s">
        <v>38</v>
      </c>
      <c r="X303" s="30">
        <f>IFERROR(VLOOKUP(W303,'[1]Parámetros Paula V'!$B$13:$D$16,2,0)," ")</f>
        <v>100</v>
      </c>
      <c r="Y303" s="30">
        <f>IFERROR((R303*'[1]Parámetros Paula V'!$D$7)+(T303*'[1]Parámetros Paula V'!$D$9)+(V303*'[1]Parámetros Paula V'!$D$11)+(X303*'[1]Parámetros Paula V'!$D$13)," ")</f>
        <v>72</v>
      </c>
      <c r="Z303" s="30" t="s">
        <v>38</v>
      </c>
      <c r="AA303" s="30">
        <f>IFERROR(VLOOKUP(Z303,'[1]Parámetros Paula V'!$B$18:$D$20,2,0)," ")</f>
        <v>100</v>
      </c>
      <c r="AB303" s="30" t="s">
        <v>39</v>
      </c>
      <c r="AC303" s="30">
        <f>IFERROR(IF(Q303="No",20,VLOOKUP(AB303,'[1]Parámetros Paula V'!$B$23:$D$27,2,0))," ")</f>
        <v>100</v>
      </c>
      <c r="AD303" s="30" t="s">
        <v>40</v>
      </c>
      <c r="AE303" s="30">
        <f>IFERROR(VLOOKUP(AD303,'[1]Parámetros Paula V'!$B$29:$D$31,2,0)," ")</f>
        <v>80</v>
      </c>
      <c r="AF303" s="30" t="s">
        <v>41</v>
      </c>
      <c r="AG303" s="30">
        <f>IFERROR(VLOOKUP(AF303,'[1]Parámetros Paula V'!$B$34:$D$36,2,0)," ")</f>
        <v>40</v>
      </c>
      <c r="AH303" s="30" t="s">
        <v>50</v>
      </c>
      <c r="AI303" s="30">
        <f>IFERROR(VLOOKUP(AH303,'[1]Parámetros Paula V'!$B$38:$D$41,2,0)," ")</f>
        <v>40</v>
      </c>
      <c r="AJ303" s="30" t="s">
        <v>51</v>
      </c>
      <c r="AK303" s="30">
        <f>IFERROR(VLOOKUP(AJ303,'[1]Parámetros Paula V'!$B$43:$D$45,2,0)," ")</f>
        <v>100</v>
      </c>
      <c r="AL303" s="30" t="s">
        <v>38</v>
      </c>
      <c r="AM303" s="30">
        <f>IFERROR(VLOOKUP(AL303,'[1]Parámetros Paula V'!$B$46:$D$50,2,0)," ")</f>
        <v>100</v>
      </c>
      <c r="AN303" s="30">
        <f>IFERROR(IF(Q303="No",20,(AE303*'[1]Parámetros Paula V'!$D$29)+(AG303*'[1]Parámetros Paula V'!$D$34)+(AI303*'[1]Parámetros Paula V'!$D$38)+(AK303*'[1]Parámetros Paula V'!$D$43)+(AM303*'[1]Parámetros Paula V'!$D$49))," ")</f>
        <v>79</v>
      </c>
      <c r="AO303" s="30">
        <f t="shared" si="9"/>
        <v>86.2</v>
      </c>
      <c r="AP303" s="28" t="str">
        <f>IF(AO303=" "," ",IF(AO303&lt;='[1]Parámetros Paula V'!$C$53,'[1]Parámetros Paula V'!$A$53,IF(AO303&lt;='[1]Parámetros Paula V'!$C$54,'[1]Parámetros Paula V'!$A$54,IF(AO303&lt;='[1]Parámetros Paula V'!$C$55,'[1]Parámetros Paula V'!$A$55,IF(AO303&lt;='[1]Parámetros Paula V'!$C$56,'[1]Parámetros Paula V'!$A$56,'[1]Parámetros Paula V'!$A$57)))))</f>
        <v>El control es óptimo, efectivo, eficiente, económicamente viable y ejecutándose adecuadamente.</v>
      </c>
      <c r="AQ303" s="31"/>
      <c r="AR303" s="32"/>
      <c r="AS303" s="32"/>
      <c r="AT303" s="31" t="s">
        <v>942</v>
      </c>
    </row>
    <row r="304" spans="1:46" ht="72" customHeight="1" x14ac:dyDescent="0.25">
      <c r="A304" s="2" t="s">
        <v>662</v>
      </c>
      <c r="B304" s="28" t="s">
        <v>663</v>
      </c>
      <c r="C304" s="33" t="s">
        <v>546</v>
      </c>
      <c r="D304" s="34">
        <v>45484</v>
      </c>
      <c r="E304" s="28">
        <v>2</v>
      </c>
      <c r="F304" s="28" t="str">
        <f>VLOOKUP(E304,[1]Áreas!$D$1:$E$6,2,0)</f>
        <v>Improbable</v>
      </c>
      <c r="G304" s="28">
        <v>5</v>
      </c>
      <c r="H304" s="28" t="str">
        <f>VLOOKUP(G304,[1]Áreas!$I$1:$J$6,2,0)</f>
        <v>Moderado</v>
      </c>
      <c r="I304" s="28">
        <f t="shared" si="8"/>
        <v>10</v>
      </c>
      <c r="J304" s="28" t="str">
        <f>IFERROR(VLOOKUP(CONCATENATE(F304,H304),[1]Áreas!$E$8:$F$33,2,0)," ")</f>
        <v>Medio</v>
      </c>
      <c r="K304" s="28" t="s">
        <v>664</v>
      </c>
      <c r="L304" s="28" t="s">
        <v>529</v>
      </c>
      <c r="M304" s="28" t="s">
        <v>547</v>
      </c>
      <c r="N304" s="28" t="s">
        <v>548</v>
      </c>
      <c r="O304" s="45" t="s">
        <v>37</v>
      </c>
      <c r="P304" s="30">
        <f>IFERROR(VLOOKUP(O304,'[1]Parámetros Paula V'!$B$2:$D$6,2,0)," ")</f>
        <v>80</v>
      </c>
      <c r="Q304" s="30" t="s">
        <v>38</v>
      </c>
      <c r="R304" s="30">
        <f>IFERROR(VLOOKUP(Q304,'[1]Parámetros Paula V'!$B$7:$D$8,2,0)," ")</f>
        <v>100</v>
      </c>
      <c r="S304" s="30" t="s">
        <v>38</v>
      </c>
      <c r="T304" s="30">
        <f>IFERROR(VLOOKUP(S304,'[1]Parámetros Paula V'!$B$9:$D$10,2,0)," ")</f>
        <v>20</v>
      </c>
      <c r="U304" s="30" t="s">
        <v>38</v>
      </c>
      <c r="V304" s="30">
        <f>IFERROR(VLOOKUP(U304,'[1]Parámetros Paula V'!$B$11:$D$12,2,0)," ")</f>
        <v>100</v>
      </c>
      <c r="W304" s="30" t="s">
        <v>38</v>
      </c>
      <c r="X304" s="30">
        <f>IFERROR(VLOOKUP(W304,'[1]Parámetros Paula V'!$B$13:$D$16,2,0)," ")</f>
        <v>100</v>
      </c>
      <c r="Y304" s="30">
        <f>IFERROR((R304*'[1]Parámetros Paula V'!$D$7)+(T304*'[1]Parámetros Paula V'!$D$9)+(V304*'[1]Parámetros Paula V'!$D$11)+(X304*'[1]Parámetros Paula V'!$D$13)," ")</f>
        <v>72</v>
      </c>
      <c r="Z304" s="30" t="s">
        <v>38</v>
      </c>
      <c r="AA304" s="30">
        <f>IFERROR(VLOOKUP(Z304,'[1]Parámetros Paula V'!$B$18:$D$20,2,0)," ")</f>
        <v>100</v>
      </c>
      <c r="AB304" s="30" t="s">
        <v>39</v>
      </c>
      <c r="AC304" s="30">
        <f>IFERROR(IF(Q304="No",20,VLOOKUP(AB304,'[1]Parámetros Paula V'!$B$23:$D$27,2,0))," ")</f>
        <v>100</v>
      </c>
      <c r="AD304" s="30" t="s">
        <v>40</v>
      </c>
      <c r="AE304" s="30">
        <f>IFERROR(VLOOKUP(AD304,'[1]Parámetros Paula V'!$B$29:$D$31,2,0)," ")</f>
        <v>80</v>
      </c>
      <c r="AF304" s="30" t="s">
        <v>41</v>
      </c>
      <c r="AG304" s="30">
        <f>IFERROR(VLOOKUP(AF304,'[1]Parámetros Paula V'!$B$34:$D$36,2,0)," ")</f>
        <v>40</v>
      </c>
      <c r="AH304" s="30" t="s">
        <v>50</v>
      </c>
      <c r="AI304" s="30">
        <f>IFERROR(VLOOKUP(AH304,'[1]Parámetros Paula V'!$B$38:$D$41,2,0)," ")</f>
        <v>40</v>
      </c>
      <c r="AJ304" s="30" t="s">
        <v>51</v>
      </c>
      <c r="AK304" s="30">
        <f>IFERROR(VLOOKUP(AJ304,'[1]Parámetros Paula V'!$B$43:$D$45,2,0)," ")</f>
        <v>100</v>
      </c>
      <c r="AL304" s="30" t="s">
        <v>38</v>
      </c>
      <c r="AM304" s="30">
        <f>IFERROR(VLOOKUP(AL304,'[1]Parámetros Paula V'!$B$46:$D$50,2,0)," ")</f>
        <v>100</v>
      </c>
      <c r="AN304" s="30">
        <f>IFERROR(IF(Q304="No",20,(AE304*'[1]Parámetros Paula V'!$D$29)+(AG304*'[1]Parámetros Paula V'!$D$34)+(AI304*'[1]Parámetros Paula V'!$D$38)+(AK304*'[1]Parámetros Paula V'!$D$43)+(AM304*'[1]Parámetros Paula V'!$D$49))," ")</f>
        <v>79</v>
      </c>
      <c r="AO304" s="30">
        <f t="shared" si="9"/>
        <v>86.2</v>
      </c>
      <c r="AP304" s="28" t="str">
        <f>IF(AO304=" "," ",IF(AO304&lt;='[1]Parámetros Paula V'!$C$53,'[1]Parámetros Paula V'!$A$53,IF(AO304&lt;='[1]Parámetros Paula V'!$C$54,'[1]Parámetros Paula V'!$A$54,IF(AO304&lt;='[1]Parámetros Paula V'!$C$55,'[1]Parámetros Paula V'!$A$55,IF(AO304&lt;='[1]Parámetros Paula V'!$C$56,'[1]Parámetros Paula V'!$A$56,'[1]Parámetros Paula V'!$A$57)))))</f>
        <v>El control es óptimo, efectivo, eficiente, económicamente viable y ejecutándose adecuadamente.</v>
      </c>
      <c r="AQ304" s="31"/>
      <c r="AR304" s="32"/>
      <c r="AS304" s="32"/>
      <c r="AT304" s="31" t="s">
        <v>413</v>
      </c>
    </row>
    <row r="305" spans="1:46" ht="89.25" customHeight="1" x14ac:dyDescent="0.25">
      <c r="A305" s="2" t="s">
        <v>662</v>
      </c>
      <c r="B305" s="28" t="s">
        <v>663</v>
      </c>
      <c r="C305" s="33" t="s">
        <v>546</v>
      </c>
      <c r="D305" s="34">
        <v>45485</v>
      </c>
      <c r="E305" s="28">
        <v>2</v>
      </c>
      <c r="F305" s="28" t="str">
        <f>VLOOKUP(E305,[1]Áreas!$D$1:$E$6,2,0)</f>
        <v>Improbable</v>
      </c>
      <c r="G305" s="28">
        <v>5</v>
      </c>
      <c r="H305" s="28" t="str">
        <f>VLOOKUP(G305,[1]Áreas!$I$1:$J$6,2,0)</f>
        <v>Moderado</v>
      </c>
      <c r="I305" s="28">
        <f t="shared" si="8"/>
        <v>10</v>
      </c>
      <c r="J305" s="28" t="str">
        <f>IFERROR(VLOOKUP(CONCATENATE(F305,H305),[1]Áreas!$E$8:$F$33,2,0)," ")</f>
        <v>Medio</v>
      </c>
      <c r="K305" s="28" t="s">
        <v>943</v>
      </c>
      <c r="L305" s="28" t="s">
        <v>529</v>
      </c>
      <c r="M305" s="28" t="s">
        <v>547</v>
      </c>
      <c r="N305" s="28" t="s">
        <v>548</v>
      </c>
      <c r="O305" s="45" t="s">
        <v>37</v>
      </c>
      <c r="P305" s="30">
        <f>IFERROR(VLOOKUP(O305,'[1]Parámetros Paula V'!$B$2:$D$6,2,0)," ")</f>
        <v>80</v>
      </c>
      <c r="Q305" s="30" t="s">
        <v>38</v>
      </c>
      <c r="R305" s="30">
        <f>IFERROR(VLOOKUP(Q305,'[1]Parámetros Paula V'!$B$7:$D$8,2,0)," ")</f>
        <v>100</v>
      </c>
      <c r="S305" s="30" t="s">
        <v>47</v>
      </c>
      <c r="T305" s="30">
        <f>IFERROR(VLOOKUP(S305,'[1]Parámetros Paula V'!$B$9:$D$10,2,0)," ")</f>
        <v>100</v>
      </c>
      <c r="U305" s="30" t="s">
        <v>38</v>
      </c>
      <c r="V305" s="30">
        <f>IFERROR(VLOOKUP(U305,'[1]Parámetros Paula V'!$B$11:$D$12,2,0)," ")</f>
        <v>100</v>
      </c>
      <c r="W305" s="30" t="s">
        <v>38</v>
      </c>
      <c r="X305" s="30">
        <f>IFERROR(VLOOKUP(W305,'[1]Parámetros Paula V'!$B$13:$D$16,2,0)," ")</f>
        <v>100</v>
      </c>
      <c r="Y305" s="30">
        <f>IFERROR((R305*'[1]Parámetros Paula V'!$D$7)+(T305*'[1]Parámetros Paula V'!$D$9)+(V305*'[1]Parámetros Paula V'!$D$11)+(X305*'[1]Parámetros Paula V'!$D$13)," ")</f>
        <v>100</v>
      </c>
      <c r="Z305" s="30" t="s">
        <v>38</v>
      </c>
      <c r="AA305" s="30">
        <f>IFERROR(VLOOKUP(Z305,'[1]Parámetros Paula V'!$B$18:$D$20,2,0)," ")</f>
        <v>100</v>
      </c>
      <c r="AB305" s="30" t="s">
        <v>39</v>
      </c>
      <c r="AC305" s="30">
        <f>IFERROR(IF(Q305="No",20,VLOOKUP(AB305,'[1]Parámetros Paula V'!$B$23:$D$27,2,0))," ")</f>
        <v>100</v>
      </c>
      <c r="AD305" s="30" t="s">
        <v>40</v>
      </c>
      <c r="AE305" s="30">
        <f>IFERROR(VLOOKUP(AD305,'[1]Parámetros Paula V'!$B$29:$D$31,2,0)," ")</f>
        <v>80</v>
      </c>
      <c r="AF305" s="30" t="s">
        <v>41</v>
      </c>
      <c r="AG305" s="30">
        <f>IFERROR(VLOOKUP(AF305,'[1]Parámetros Paula V'!$B$34:$D$36,2,0)," ")</f>
        <v>40</v>
      </c>
      <c r="AH305" s="30" t="s">
        <v>50</v>
      </c>
      <c r="AI305" s="30">
        <f>IFERROR(VLOOKUP(AH305,'[1]Parámetros Paula V'!$B$38:$D$41,2,0)," ")</f>
        <v>40</v>
      </c>
      <c r="AJ305" s="30" t="s">
        <v>51</v>
      </c>
      <c r="AK305" s="30">
        <f>IFERROR(VLOOKUP(AJ305,'[1]Parámetros Paula V'!$B$43:$D$45,2,0)," ")</f>
        <v>100</v>
      </c>
      <c r="AL305" s="30" t="s">
        <v>38</v>
      </c>
      <c r="AM305" s="30">
        <f>IFERROR(VLOOKUP(AL305,'[1]Parámetros Paula V'!$B$46:$D$50,2,0)," ")</f>
        <v>100</v>
      </c>
      <c r="AN305" s="30">
        <f>IFERROR(IF(Q305="No",20,(AE305*'[1]Parámetros Paula V'!$D$29)+(AG305*'[1]Parámetros Paula V'!$D$34)+(AI305*'[1]Parámetros Paula V'!$D$38)+(AK305*'[1]Parámetros Paula V'!$D$43)+(AM305*'[1]Parámetros Paula V'!$D$49))," ")</f>
        <v>79</v>
      </c>
      <c r="AO305" s="30">
        <f t="shared" si="9"/>
        <v>91.8</v>
      </c>
      <c r="AP305" s="28" t="str">
        <f>IF(AO305=" "," ",IF(AO305&lt;='[1]Parámetros Paula V'!$C$53,'[1]Parámetros Paula V'!$A$53,IF(AO305&lt;='[1]Parámetros Paula V'!$C$54,'[1]Parámetros Paula V'!$A$54,IF(AO305&lt;='[1]Parámetros Paula V'!$C$55,'[1]Parámetros Paula V'!$A$55,IF(AO305&lt;='[1]Parámetros Paula V'!$C$56,'[1]Parámetros Paula V'!$A$56,'[1]Parámetros Paula V'!$A$57)))))</f>
        <v>El control es óptimo, efectivo, eficiente, económicamente viable y ejecutándose adecuadamente.</v>
      </c>
      <c r="AQ305" s="31" t="s">
        <v>665</v>
      </c>
      <c r="AR305" s="32"/>
      <c r="AS305" s="32">
        <v>45565</v>
      </c>
      <c r="AT305" s="31" t="s">
        <v>666</v>
      </c>
    </row>
    <row r="306" spans="1:46" ht="99.75" x14ac:dyDescent="0.2">
      <c r="A306" s="2" t="s">
        <v>667</v>
      </c>
      <c r="B306" s="28" t="s">
        <v>668</v>
      </c>
      <c r="C306" s="33" t="s">
        <v>546</v>
      </c>
      <c r="D306" s="34">
        <v>45485</v>
      </c>
      <c r="E306" s="28">
        <v>2</v>
      </c>
      <c r="F306" s="28" t="str">
        <f>VLOOKUP(E306,[1]Áreas!$D$1:$E$6,2,0)</f>
        <v>Improbable</v>
      </c>
      <c r="G306" s="28">
        <v>5</v>
      </c>
      <c r="H306" s="28" t="str">
        <f>VLOOKUP(G306,[1]Áreas!$I$1:$J$6,2,0)</f>
        <v>Moderado</v>
      </c>
      <c r="I306" s="28">
        <f t="shared" si="8"/>
        <v>10</v>
      </c>
      <c r="J306" s="28" t="str">
        <f>IFERROR(VLOOKUP(CONCATENATE(F306,H306),[1]Áreas!$E$8:$F$33,2,0)," ")</f>
        <v>Medio</v>
      </c>
      <c r="K306" s="28" t="s">
        <v>623</v>
      </c>
      <c r="L306" s="28" t="s">
        <v>529</v>
      </c>
      <c r="M306" s="28" t="s">
        <v>547</v>
      </c>
      <c r="N306" s="28" t="s">
        <v>548</v>
      </c>
      <c r="O306" s="28" t="s">
        <v>37</v>
      </c>
      <c r="P306" s="30">
        <f>IFERROR(VLOOKUP(O306,'[1]Parámetros Paula V'!$B$2:$D$6,2,0)," ")</f>
        <v>80</v>
      </c>
      <c r="Q306" s="30" t="s">
        <v>38</v>
      </c>
      <c r="R306" s="30">
        <f>IFERROR(VLOOKUP(Q306,'[1]Parámetros Paula V'!$B$7:$D$8,2,0)," ")</f>
        <v>100</v>
      </c>
      <c r="S306" s="30" t="s">
        <v>38</v>
      </c>
      <c r="T306" s="30">
        <f>IFERROR(VLOOKUP(S306,'[1]Parámetros Paula V'!$B$9:$D$10,2,0)," ")</f>
        <v>20</v>
      </c>
      <c r="U306" s="30" t="s">
        <v>38</v>
      </c>
      <c r="V306" s="30">
        <f>IFERROR(VLOOKUP(U306,'[1]Parámetros Paula V'!$B$11:$D$12,2,0)," ")</f>
        <v>100</v>
      </c>
      <c r="W306" s="30" t="s">
        <v>38</v>
      </c>
      <c r="X306" s="30">
        <f>IFERROR(VLOOKUP(W306,'[1]Parámetros Paula V'!$B$13:$D$16,2,0)," ")</f>
        <v>100</v>
      </c>
      <c r="Y306" s="30">
        <f>IFERROR((R306*'[1]Parámetros Paula V'!$D$7)+(T306*'[1]Parámetros Paula V'!$D$9)+(V306*'[1]Parámetros Paula V'!$D$11)+(X306*'[1]Parámetros Paula V'!$D$13)," ")</f>
        <v>72</v>
      </c>
      <c r="Z306" s="30" t="s">
        <v>38</v>
      </c>
      <c r="AA306" s="30">
        <f>IFERROR(VLOOKUP(Z306,'[1]Parámetros Paula V'!$B$18:$D$20,2,0)," ")</f>
        <v>100</v>
      </c>
      <c r="AB306" s="30" t="s">
        <v>39</v>
      </c>
      <c r="AC306" s="30">
        <f>IFERROR(IF(Q306="No",20,VLOOKUP(AB306,'[1]Parámetros Paula V'!$B$23:$D$27,2,0))," ")</f>
        <v>100</v>
      </c>
      <c r="AD306" s="30" t="s">
        <v>49</v>
      </c>
      <c r="AE306" s="30">
        <f>IFERROR(VLOOKUP(AD306,'[1]Parámetros Paula V'!$B$29:$D$31,2,0)," ")</f>
        <v>40</v>
      </c>
      <c r="AF306" s="30" t="s">
        <v>55</v>
      </c>
      <c r="AG306" s="30">
        <f>IFERROR(VLOOKUP(AF306,'[1]Parámetros Paula V'!$B$34:$D$36,2,0)," ")</f>
        <v>80</v>
      </c>
      <c r="AH306" s="30" t="s">
        <v>42</v>
      </c>
      <c r="AI306" s="30">
        <f>IFERROR(VLOOKUP(AH306,'[1]Parámetros Paula V'!$B$38:$D$41,2,0)," ")</f>
        <v>80</v>
      </c>
      <c r="AJ306" s="30" t="s">
        <v>51</v>
      </c>
      <c r="AK306" s="30">
        <f>IFERROR(VLOOKUP(AJ306,'[1]Parámetros Paula V'!$B$43:$D$45,2,0)," ")</f>
        <v>100</v>
      </c>
      <c r="AL306" s="30" t="s">
        <v>38</v>
      </c>
      <c r="AM306" s="30">
        <f>IFERROR(VLOOKUP(AL306,'[1]Parámetros Paula V'!$B$46:$D$50,2,0)," ")</f>
        <v>100</v>
      </c>
      <c r="AN306" s="30">
        <f>IFERROR(IF(Q306="No",20,(AE306*'[1]Parámetros Paula V'!$D$29)+(AG306*'[1]Parámetros Paula V'!$D$34)+(AI306*'[1]Parámetros Paula V'!$D$38)+(AK306*'[1]Parámetros Paula V'!$D$43)+(AM306*'[1]Parámetros Paula V'!$D$49))," ")</f>
        <v>89</v>
      </c>
      <c r="AO306" s="30">
        <f t="shared" si="9"/>
        <v>88.2</v>
      </c>
      <c r="AP306" s="28" t="str">
        <f>IF(AO306=" "," ",IF(AO306&lt;='[1]Parámetros Paula V'!$C$53,'[1]Parámetros Paula V'!$A$53,IF(AO306&lt;='[1]Parámetros Paula V'!$C$54,'[1]Parámetros Paula V'!$A$54,IF(AO306&lt;='[1]Parámetros Paula V'!$C$55,'[1]Parámetros Paula V'!$A$55,IF(AO306&lt;='[1]Parámetros Paula V'!$C$56,'[1]Parámetros Paula V'!$A$56,'[1]Parámetros Paula V'!$A$57)))))</f>
        <v>El control es óptimo, efectivo, eficiente, económicamente viable y ejecutándose adecuadamente.</v>
      </c>
      <c r="AQ306" s="31" t="s">
        <v>624</v>
      </c>
      <c r="AR306" s="32"/>
      <c r="AS306" s="32" t="s">
        <v>603</v>
      </c>
      <c r="AT306" s="31" t="s">
        <v>625</v>
      </c>
    </row>
    <row r="307" spans="1:46" ht="85.5" x14ac:dyDescent="0.2">
      <c r="A307" s="2" t="s">
        <v>667</v>
      </c>
      <c r="B307" s="28" t="s">
        <v>668</v>
      </c>
      <c r="C307" s="33" t="s">
        <v>546</v>
      </c>
      <c r="D307" s="34">
        <v>45485</v>
      </c>
      <c r="E307" s="28">
        <v>2</v>
      </c>
      <c r="F307" s="28" t="str">
        <f>VLOOKUP(E307,[1]Áreas!$D$1:$E$6,2,0)</f>
        <v>Improbable</v>
      </c>
      <c r="G307" s="28">
        <v>5</v>
      </c>
      <c r="H307" s="28" t="str">
        <f>VLOOKUP(G307,[1]Áreas!$I$1:$J$6,2,0)</f>
        <v>Moderado</v>
      </c>
      <c r="I307" s="28">
        <f t="shared" si="8"/>
        <v>10</v>
      </c>
      <c r="J307" s="28" t="str">
        <f>IFERROR(VLOOKUP(CONCATENATE(F307,H307),[1]Áreas!$E$8:$F$33,2,0)," ")</f>
        <v>Medio</v>
      </c>
      <c r="K307" s="28" t="s">
        <v>669</v>
      </c>
      <c r="L307" s="28" t="s">
        <v>529</v>
      </c>
      <c r="M307" s="28" t="s">
        <v>547</v>
      </c>
      <c r="N307" s="28" t="s">
        <v>548</v>
      </c>
      <c r="O307" s="43" t="s">
        <v>37</v>
      </c>
      <c r="P307" s="30">
        <f>IFERROR(VLOOKUP(O307,'[1]Parámetros Paula V'!$B$2:$D$6,2,0)," ")</f>
        <v>80</v>
      </c>
      <c r="Q307" s="30" t="s">
        <v>38</v>
      </c>
      <c r="R307" s="30">
        <f>IFERROR(VLOOKUP(Q307,'[1]Parámetros Paula V'!$B$7:$D$8,2,0)," ")</f>
        <v>100</v>
      </c>
      <c r="S307" s="30" t="s">
        <v>38</v>
      </c>
      <c r="T307" s="30">
        <f>IFERROR(VLOOKUP(S307,'[1]Parámetros Paula V'!$B$9:$D$10,2,0)," ")</f>
        <v>20</v>
      </c>
      <c r="U307" s="30" t="s">
        <v>38</v>
      </c>
      <c r="V307" s="30">
        <f>IFERROR(VLOOKUP(U307,'[1]Parámetros Paula V'!$B$11:$D$12,2,0)," ")</f>
        <v>100</v>
      </c>
      <c r="W307" s="30" t="s">
        <v>38</v>
      </c>
      <c r="X307" s="30">
        <f>IFERROR(VLOOKUP(W307,'[1]Parámetros Paula V'!$B$13:$D$16,2,0)," ")</f>
        <v>100</v>
      </c>
      <c r="Y307" s="30">
        <f>IFERROR((R307*'[1]Parámetros Paula V'!$D$7)+(T307*'[1]Parámetros Paula V'!$D$9)+(V307*'[1]Parámetros Paula V'!$D$11)+(X307*'[1]Parámetros Paula V'!$D$13)," ")</f>
        <v>72</v>
      </c>
      <c r="Z307" s="30" t="s">
        <v>38</v>
      </c>
      <c r="AA307" s="30">
        <f>IFERROR(VLOOKUP(Z307,'[1]Parámetros Paula V'!$B$18:$D$20,2,0)," ")</f>
        <v>100</v>
      </c>
      <c r="AB307" s="30" t="s">
        <v>39</v>
      </c>
      <c r="AC307" s="30">
        <f>IFERROR(IF(Q307="No",20,VLOOKUP(AB307,'[1]Parámetros Paula V'!$B$23:$D$27,2,0))," ")</f>
        <v>100</v>
      </c>
      <c r="AD307" s="30" t="s">
        <v>40</v>
      </c>
      <c r="AE307" s="30">
        <f>IFERROR(VLOOKUP(AD307,'[1]Parámetros Paula V'!$B$29:$D$31,2,0)," ")</f>
        <v>80</v>
      </c>
      <c r="AF307" s="30" t="s">
        <v>41</v>
      </c>
      <c r="AG307" s="30">
        <f>IFERROR(VLOOKUP(AF307,'[1]Parámetros Paula V'!$B$34:$D$36,2,0)," ")</f>
        <v>40</v>
      </c>
      <c r="AH307" s="30" t="s">
        <v>59</v>
      </c>
      <c r="AI307" s="30">
        <f>IFERROR(VLOOKUP(AH307,'[1]Parámetros Paula V'!$B$38:$D$41,2,0)," ")</f>
        <v>100</v>
      </c>
      <c r="AJ307" s="30" t="s">
        <v>51</v>
      </c>
      <c r="AK307" s="30">
        <f>IFERROR(VLOOKUP(AJ307,'[1]Parámetros Paula V'!$B$43:$D$45,2,0)," ")</f>
        <v>100</v>
      </c>
      <c r="AL307" s="30" t="s">
        <v>38</v>
      </c>
      <c r="AM307" s="30">
        <f>IFERROR(VLOOKUP(AL307,'[1]Parámetros Paula V'!$B$46:$D$50,2,0)," ")</f>
        <v>100</v>
      </c>
      <c r="AN307" s="30">
        <f>IFERROR(IF(Q307="No",20,(AE307*'[1]Parámetros Paula V'!$D$29)+(AG307*'[1]Parámetros Paula V'!$D$34)+(AI307*'[1]Parámetros Paula V'!$D$38)+(AK307*'[1]Parámetros Paula V'!$D$43)+(AM307*'[1]Parámetros Paula V'!$D$49))," ")</f>
        <v>94</v>
      </c>
      <c r="AO307" s="30">
        <f t="shared" si="9"/>
        <v>89.2</v>
      </c>
      <c r="AP307" s="28" t="str">
        <f>IF(AO307=" "," ",IF(AO307&lt;='[1]Parámetros Paula V'!$C$53,'[1]Parámetros Paula V'!$A$53,IF(AO307&lt;='[1]Parámetros Paula V'!$C$54,'[1]Parámetros Paula V'!$A$54,IF(AO307&lt;='[1]Parámetros Paula V'!$C$55,'[1]Parámetros Paula V'!$A$55,IF(AO307&lt;='[1]Parámetros Paula V'!$C$56,'[1]Parámetros Paula V'!$A$56,'[1]Parámetros Paula V'!$A$57)))))</f>
        <v>El control es óptimo, efectivo, eficiente, económicamente viable y ejecutándose adecuadamente.</v>
      </c>
      <c r="AQ307" s="31" t="s">
        <v>944</v>
      </c>
      <c r="AR307" s="32"/>
      <c r="AS307" s="32">
        <v>45657</v>
      </c>
      <c r="AT307" s="31" t="s">
        <v>945</v>
      </c>
    </row>
    <row r="308" spans="1:46" ht="99.75" x14ac:dyDescent="0.25">
      <c r="A308" s="2" t="s">
        <v>150</v>
      </c>
      <c r="B308" s="28" t="s">
        <v>151</v>
      </c>
      <c r="C308" s="33" t="s">
        <v>670</v>
      </c>
      <c r="D308" s="34">
        <v>45461</v>
      </c>
      <c r="E308" s="28">
        <v>3</v>
      </c>
      <c r="F308" s="28" t="str">
        <f>VLOOKUP(E308,[1]Áreas!$D$1:$E$6,2,0)</f>
        <v>Posible</v>
      </c>
      <c r="G308" s="28">
        <v>20</v>
      </c>
      <c r="H308" s="28" t="str">
        <f>VLOOKUP(G308,[1]Áreas!$I$1:$J$6,2,0)</f>
        <v>Severo</v>
      </c>
      <c r="I308" s="28">
        <f t="shared" si="8"/>
        <v>60</v>
      </c>
      <c r="J308" s="28" t="str">
        <f>IFERROR(VLOOKUP(CONCATENATE(F308,H308),[1]Áreas!$E$8:$F$33,2,0)," ")</f>
        <v>Extremo</v>
      </c>
      <c r="K308" s="40" t="s">
        <v>946</v>
      </c>
      <c r="L308" s="28" t="s">
        <v>63</v>
      </c>
      <c r="M308" s="28" t="s">
        <v>194</v>
      </c>
      <c r="N308" s="40" t="s">
        <v>671</v>
      </c>
      <c r="O308" s="28" t="s">
        <v>58</v>
      </c>
      <c r="P308" s="30">
        <f>IFERROR(VLOOKUP(O308,'[1]Parámetros Paula V'!$B$2:$D$6,2,0)," ")</f>
        <v>100</v>
      </c>
      <c r="Q308" s="30" t="s">
        <v>38</v>
      </c>
      <c r="R308" s="30">
        <f>IFERROR(VLOOKUP(Q308,'[1]Parámetros Paula V'!$B$7:$D$8,2,0)," ")</f>
        <v>100</v>
      </c>
      <c r="S308" s="30" t="s">
        <v>38</v>
      </c>
      <c r="T308" s="30">
        <f>IFERROR(VLOOKUP(S308,'[1]Parámetros Paula V'!$B$9:$D$10,2,0)," ")</f>
        <v>20</v>
      </c>
      <c r="U308" s="30" t="s">
        <v>38</v>
      </c>
      <c r="V308" s="30">
        <f>IFERROR(VLOOKUP(U308,'[1]Parámetros Paula V'!$B$11:$D$12,2,0)," ")</f>
        <v>100</v>
      </c>
      <c r="W308" s="30" t="s">
        <v>48</v>
      </c>
      <c r="X308" s="30">
        <f>IFERROR(VLOOKUP(W308,'[1]Parámetros Paula V'!$B$13:$D$16,2,0)," ")</f>
        <v>40</v>
      </c>
      <c r="Y308" s="30">
        <f>IFERROR((R308*'[1]Parámetros Paula V'!$D$7)+(T308*'[1]Parámetros Paula V'!$D$9)+(V308*'[1]Parámetros Paula V'!$D$11)+(X308*'[1]Parámetros Paula V'!$D$13)," ")</f>
        <v>57</v>
      </c>
      <c r="Z308" s="30" t="s">
        <v>38</v>
      </c>
      <c r="AA308" s="30">
        <f>IFERROR(VLOOKUP(Z308,'[1]Parámetros Paula V'!$B$18:$D$20,2,0)," ")</f>
        <v>100</v>
      </c>
      <c r="AB308" s="30" t="s">
        <v>39</v>
      </c>
      <c r="AC308" s="30">
        <f>IFERROR(IF(Q308="No",20,VLOOKUP(AB308,'[1]Parámetros Paula V'!$B$23:$D$27,2,0))," ")</f>
        <v>100</v>
      </c>
      <c r="AD308" s="30" t="s">
        <v>40</v>
      </c>
      <c r="AE308" s="30">
        <f>IFERROR(VLOOKUP(AD308,'[1]Parámetros Paula V'!$B$29:$D$31,2,0)," ")</f>
        <v>80</v>
      </c>
      <c r="AF308" s="30" t="s">
        <v>41</v>
      </c>
      <c r="AG308" s="30">
        <f>IFERROR(VLOOKUP(AF308,'[1]Parámetros Paula V'!$B$34:$D$36,2,0)," ")</f>
        <v>40</v>
      </c>
      <c r="AH308" s="30" t="s">
        <v>42</v>
      </c>
      <c r="AI308" s="30">
        <f>IFERROR(VLOOKUP(AH308,'[1]Parámetros Paula V'!$B$38:$D$41,2,0)," ")</f>
        <v>80</v>
      </c>
      <c r="AJ308" s="30" t="s">
        <v>51</v>
      </c>
      <c r="AK308" s="30">
        <f>IFERROR(VLOOKUP(AJ308,'[1]Parámetros Paula V'!$B$43:$D$45,2,0)," ")</f>
        <v>100</v>
      </c>
      <c r="AL308" s="30" t="s">
        <v>38</v>
      </c>
      <c r="AM308" s="30">
        <f>IFERROR(VLOOKUP(AL308,'[1]Parámetros Paula V'!$B$46:$D$50,2,0)," ")</f>
        <v>100</v>
      </c>
      <c r="AN308" s="30">
        <f>IFERROR(IF(Q308="No",20,(AE308*'[1]Parámetros Paula V'!$D$29)+(AG308*'[1]Parámetros Paula V'!$D$34)+(AI308*'[1]Parámetros Paula V'!$D$38)+(AK308*'[1]Parámetros Paula V'!$D$43)+(AM308*'[1]Parámetros Paula V'!$D$49))," ")</f>
        <v>89</v>
      </c>
      <c r="AO308" s="30">
        <f t="shared" si="9"/>
        <v>89.2</v>
      </c>
      <c r="AP308" s="28" t="str">
        <f>IF(AO308=" "," ",IF(AO308&lt;='[1]Parámetros Paula V'!$C$53,'[1]Parámetros Paula V'!$A$53,IF(AO308&lt;='[1]Parámetros Paula V'!$C$54,'[1]Parámetros Paula V'!$A$54,IF(AO308&lt;='[1]Parámetros Paula V'!$C$55,'[1]Parámetros Paula V'!$A$55,IF(AO308&lt;='[1]Parámetros Paula V'!$C$56,'[1]Parámetros Paula V'!$A$56,'[1]Parámetros Paula V'!$A$57)))))</f>
        <v>El control es óptimo, efectivo, eficiente, económicamente viable y ejecutándose adecuadamente.</v>
      </c>
      <c r="AQ308" s="38"/>
      <c r="AR308" s="38"/>
      <c r="AS308" s="38"/>
      <c r="AT308" s="38"/>
    </row>
    <row r="309" spans="1:46" x14ac:dyDescent="0.25">
      <c r="K309" s="50"/>
      <c r="AO309" s="53"/>
    </row>
    <row r="310" spans="1:46" x14ac:dyDescent="0.25">
      <c r="B310" s="54"/>
      <c r="C310" s="55"/>
      <c r="AO310" s="53"/>
    </row>
    <row r="311" spans="1:46" x14ac:dyDescent="0.25">
      <c r="B311" s="47"/>
      <c r="K311" s="56"/>
    </row>
  </sheetData>
  <sheetProtection algorithmName="SHA-512" hashValue="jJz0UJuNZddAZkC1RE7/7R+Az4G/r334BAKSC+7L03Dbqpf2bN/azec51zKh7MkZx3Wmms9PFYAZqMUjBteIWQ==" saltValue="aflSSh8/QrPCUk8D/zf3FQ==" spinCount="100000" sheet="1" objects="1" scenarios="1"/>
  <protectedRanges>
    <protectedRange sqref="K122:K135 K107:K120" name="Rango2_1_6"/>
    <protectedRange sqref="K98:K100 K42:K43 K45:K51" name="Rango2_1_1_2"/>
    <protectedRange sqref="K28:K30" name="Rango2_2_1_2"/>
    <protectedRange sqref="K38:K40 K31:K33 L3:L308" name="Rango2_4_1_2"/>
    <protectedRange sqref="K101 K103" name="Rango2_5_1_2"/>
    <protectedRange sqref="K27" name="Rango2_1_3_2"/>
    <protectedRange sqref="K52:K55 K96:K97" name="Rango2_1_4_1"/>
    <protectedRange sqref="K105:K106 K102" name="Rango2_1_5_2"/>
    <protectedRange sqref="K41" name="Rango1_7_1"/>
    <protectedRange sqref="K139:K145" name="Rango2_1_3_3"/>
    <protectedRange sqref="K63" name="Rango2_1_3_1_3"/>
    <protectedRange sqref="N139:N145" name="Rango3_10"/>
    <protectedRange sqref="K163:K164 K168:K172 K155:K158" name="Rango2_1_1_3"/>
    <protectedRange sqref="K150 K146:K148" name="Rango2_2_1_4"/>
    <protectedRange sqref="K173:K174" name="Rango2_5_1_3"/>
    <protectedRange sqref="K176 K159:K162" name="Rango2_6_2"/>
    <protectedRange sqref="K81:K84 K64:K79" name="Rango2_1_3_4"/>
    <protectedRange sqref="K166:K167" name="Rango2_1_4_2"/>
    <protectedRange sqref="K175" name="Rango2_1_5_3"/>
    <protectedRange sqref="K80" name="Rango2_1_3_1_4"/>
    <protectedRange sqref="N217 N269 N276:N277 N175:N177 N273:N274 N146:N148 N155:N164 N150 N186 N188 N199 N167:N172 N64:N84" name="Rango3_11"/>
    <protectedRange sqref="N152:N154 N262 N179:N180 N88:N89" name="Rango3_2_4"/>
    <protectedRange sqref="N234:N238 N271 N44 N104 N136:N138 N185 N283 N149 N240 N218 N254:N259 N263:N266 N246:N250 N221:N223 N192:N193" name="Rango3_6_1"/>
    <protectedRange sqref="K234:K238 K44 K104 K136:K138 K185 K283 K149 K218:K219 K240 K263:K266 K246:K259 K221:K223 K190:K193" name="Rango2_1_6_1"/>
    <protectedRange sqref="N251 N219" name="Rango3_3_2_1"/>
    <protectedRange sqref="K224:K233" name="Rango2_1_1_2_1"/>
    <protectedRange sqref="K260:K261" name="Rango2_1_3_1_2"/>
    <protectedRange sqref="K241:K242" name="Rango2_6_1"/>
    <protectedRange sqref="N241:N242" name="Rango3_10_1"/>
    <protectedRange sqref="N182" name="Rango3_3_3"/>
    <protectedRange sqref="K210" name="Rango2_1_1_3_1"/>
    <protectedRange sqref="K183:K184 K186:K188" name="Rango2_4_1_4"/>
    <protectedRange sqref="K268:K270" name="Rango2_1_5_3_1"/>
    <protectedRange sqref="K208:K209 K214" name="Rango2_1_2_1"/>
    <protectedRange sqref="N210 N216 N183:N184 N270" name="Rango3_11_1"/>
    <protectedRange sqref="N187" name="Rango3_3_4"/>
    <protectedRange sqref="N208:N209" name="Rango3_5_1"/>
    <protectedRange sqref="N288:N293 N278:N282 N295:N307 N284:N286 N189" name="Rango3_2_4_1"/>
    <protectedRange sqref="K287 K301 K294 K243:K245" name="Rango2_2_1_5"/>
    <protectedRange sqref="K200 K202" name="Rango2_1_1"/>
    <protectedRange sqref="K282" name="Rango2_1_2"/>
    <protectedRange sqref="K280:K281" name="Rango2_1_3"/>
    <protectedRange sqref="K278:K279" name="Rango2_1_4"/>
    <protectedRange sqref="O239 O28:O43 O86:O87 O14:O24 O90:O103 O105:O128" name="Rango3_6_2"/>
    <protectedRange sqref="O129:O135 O45:O52" name="Rango3_10_2"/>
    <protectedRange sqref="O167:O168 O176 O150:O152 O139:O142 O264 O137 O148 O157:O164 O53:O70" name="Rango3_11_2"/>
    <protectedRange sqref="O166" name="Rango3_4_3_1"/>
    <protectedRange sqref="O200 O225:O229 O104 O240:O243 O232:O238 O247:O256 O204:O223 O179:O181" name="Rango3_6_1_1"/>
    <protectedRange sqref="O230:O231 O224 O173" name="Rango3_10_1_1"/>
    <protectedRange sqref="O288:O293 O265 O196 O271:O272 O284:O286 O259:O263 O44 O278:O282 O136 O138 O185:O187 O149 O190:O192 O302 O306 O177 O174:O175" name="Rango3_11_1_1"/>
    <protectedRange sqref="O266:O270 O244:O246 O287 O294 O178" name="Rango3_2_4_1_1"/>
    <protectedRange sqref="AS218 AR237 AS236:AS237 AR238:AS238 AR45:AS46 AS186 AR266:AS266 AR271:AS271 AS252:AS253 AR246:AS250 AR254:AS256 AR259:AS261 AR283:AS283 AR240:AS240 AR221:AS234 AR191:AS193" name="Rango3_9_1_3"/>
    <protectedRange sqref="AR244:AS245 AR241:AS241 AR294:AS294 AR287:AS287 AR235:AS235" name="Rango3_10_1_5"/>
    <protectedRange sqref="AR216:AS216 AR275:AS277 AS217 AS270 AR268:AS269 AS273:AS274 AR158 AR183:AS184 AR206:AS207 AR167:AS167 AR163 AR188:AS188 AR173:AS173" name="Rango3_2_3_1_1"/>
    <protectedRange sqref="AR288:AS293 AR272:AS272 AR295:AS307 AR284:AS284 AR262:AS262 AR189:AS189" name="Rango3_2_4_1_5"/>
    <protectedRange sqref="O165" name="Rango3_6_2_1"/>
    <protectedRange sqref="O25" name="Rango3_6_2_2"/>
    <protectedRange sqref="O194" name="Rango3_11_1_1_1"/>
    <protectedRange sqref="O198" name="Rango3_11_1_1_2"/>
    <protectedRange sqref="K201" name="Rango2_5_1_1_2"/>
  </protectedRanges>
  <autoFilter ref="A2:AT308" xr:uid="{0E81CCEA-ADA4-402A-A02A-45A70318F3C4}"/>
  <mergeCells count="2">
    <mergeCell ref="C1:J1"/>
    <mergeCell ref="AQ1:AT1"/>
  </mergeCells>
  <conditionalFormatting sqref="D156:D157">
    <cfRule type="timePeriod" dxfId="24" priority="25" timePeriod="lastWeek">
      <formula>AND(TODAY()-ROUNDDOWN(D156,0)&gt;=(WEEKDAY(TODAY())),TODAY()-ROUNDDOWN(D156,0)&lt;(WEEKDAY(TODAY())+7))</formula>
    </cfRule>
  </conditionalFormatting>
  <conditionalFormatting sqref="E3">
    <cfRule type="cellIs" dxfId="23" priority="1" operator="equal">
      <formula>"Raro"</formula>
    </cfRule>
    <cfRule type="cellIs" dxfId="22" priority="2" operator="equal">
      <formula>"Improbable"</formula>
    </cfRule>
    <cfRule type="cellIs" dxfId="21" priority="3" operator="equal">
      <formula>"Casi seguro"</formula>
    </cfRule>
    <cfRule type="cellIs" dxfId="20" priority="4" operator="equal">
      <formula>"Probable"</formula>
    </cfRule>
    <cfRule type="containsText" dxfId="19" priority="5" operator="containsText" text="Posible">
      <formula>NOT(ISERROR(SEARCH("Posible",E3)))</formula>
    </cfRule>
  </conditionalFormatting>
  <conditionalFormatting sqref="F3:F308">
    <cfRule type="cellIs" dxfId="18" priority="15" operator="equal">
      <formula>"Raro"</formula>
    </cfRule>
    <cfRule type="cellIs" dxfId="17" priority="16" operator="equal">
      <formula>"Improbable"</formula>
    </cfRule>
    <cfRule type="cellIs" dxfId="16" priority="17" operator="equal">
      <formula>"Casi seguro"</formula>
    </cfRule>
    <cfRule type="cellIs" dxfId="15" priority="18" operator="equal">
      <formula>"Probable"</formula>
    </cfRule>
    <cfRule type="containsText" dxfId="14" priority="19" operator="containsText" text="Posible">
      <formula>NOT(ISERROR(SEARCH("Posible",F3)))</formula>
    </cfRule>
  </conditionalFormatting>
  <conditionalFormatting sqref="H3:H308">
    <cfRule type="cellIs" dxfId="13" priority="10" operator="equal">
      <formula>"Severo"</formula>
    </cfRule>
    <cfRule type="cellIs" dxfId="12" priority="11" operator="equal">
      <formula>"Mayor"</formula>
    </cfRule>
    <cfRule type="cellIs" dxfId="11" priority="12" operator="equal">
      <formula>"Moderado"</formula>
    </cfRule>
    <cfRule type="cellIs" dxfId="10" priority="13" operator="equal">
      <formula>"Menor"</formula>
    </cfRule>
    <cfRule type="containsText" dxfId="9" priority="14" operator="containsText" text="Insignificante">
      <formula>NOT(ISERROR(SEARCH("Insignificante",H3)))</formula>
    </cfRule>
  </conditionalFormatting>
  <conditionalFormatting sqref="J3:J308">
    <cfRule type="cellIs" dxfId="8" priority="6" operator="equal">
      <formula>"Extremo"</formula>
    </cfRule>
    <cfRule type="cellIs" dxfId="7" priority="7" operator="equal">
      <formula>"Alto"</formula>
    </cfRule>
    <cfRule type="cellIs" dxfId="6" priority="8" operator="equal">
      <formula>"Medio"</formula>
    </cfRule>
    <cfRule type="cellIs" dxfId="5" priority="9" operator="equal">
      <formula>"Bajo"</formula>
    </cfRule>
  </conditionalFormatting>
  <conditionalFormatting sqref="AP3:AP308">
    <cfRule type="containsText" dxfId="4" priority="20" operator="containsText" text="no se ejecuta">
      <formula>NOT(ISERROR(SEARCH("no se ejecuta",AP3)))</formula>
    </cfRule>
    <cfRule type="containsText" dxfId="3" priority="21" operator="containsText" text="significativas">
      <formula>NOT(ISERROR(SEARCH("significativas",AP3)))</formula>
    </cfRule>
    <cfRule type="containsText" dxfId="2" priority="22" operator="containsText" text="parcialmente">
      <formula>NOT(ISERROR(SEARCH("parcialmente",AP3)))</formula>
    </cfRule>
    <cfRule type="containsText" dxfId="1" priority="23" operator="containsText" text="mantenimiento">
      <formula>NOT(ISERROR(SEARCH("mantenimiento",AP3)))</formula>
    </cfRule>
    <cfRule type="containsText" dxfId="0" priority="24" operator="containsText" text="óptimo">
      <formula>NOT(ISERROR(SEARCH("óptimo",AP3)))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 2024-I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Andrea Muñoz Gil</dc:creator>
  <cp:lastModifiedBy>Natalia Andrea Muñoz Gil</cp:lastModifiedBy>
  <dcterms:created xsi:type="dcterms:W3CDTF">2024-09-17T12:56:08Z</dcterms:created>
  <dcterms:modified xsi:type="dcterms:W3CDTF">2024-09-17T15:08:29Z</dcterms:modified>
</cp:coreProperties>
</file>